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Лист1!$A$1:$H$44</definedName>
  </definedNames>
  <calcPr calcId="144525"/>
</workbook>
</file>

<file path=xl/calcChain.xml><?xml version="1.0" encoding="utf-8"?>
<calcChain xmlns="http://schemas.openxmlformats.org/spreadsheetml/2006/main">
  <c r="B42" i="1" l="1"/>
  <c r="B17" i="1" l="1"/>
  <c r="E17" i="1" l="1"/>
  <c r="G13" i="1"/>
  <c r="G19" i="1"/>
  <c r="H25" i="1"/>
  <c r="H26" i="1"/>
  <c r="H28" i="1"/>
  <c r="H29" i="1"/>
  <c r="H30" i="1"/>
  <c r="H31" i="1"/>
  <c r="H32" i="1"/>
  <c r="H33" i="1"/>
  <c r="H19" i="1"/>
  <c r="H21" i="1"/>
  <c r="H8" i="1"/>
  <c r="H9" i="1"/>
  <c r="H10" i="1"/>
  <c r="H11" i="1"/>
  <c r="H12" i="1"/>
  <c r="H13" i="1"/>
  <c r="H14" i="1"/>
  <c r="H15" i="1"/>
  <c r="H16" i="1"/>
  <c r="D27" i="1"/>
  <c r="D19" i="1"/>
  <c r="H24" i="1"/>
  <c r="H18" i="1"/>
  <c r="H7" i="1"/>
  <c r="C17" i="1"/>
  <c r="D21" i="1"/>
  <c r="G21" i="1"/>
  <c r="F42" i="1"/>
  <c r="E42" i="1"/>
  <c r="F34" i="1"/>
  <c r="E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9" i="1"/>
  <c r="G8" i="1"/>
  <c r="G7" i="1"/>
  <c r="F6" i="1"/>
  <c r="E6" i="1"/>
  <c r="C42" i="1"/>
  <c r="B34" i="1"/>
  <c r="C6" i="1"/>
  <c r="B6" i="1"/>
  <c r="B22" i="1" s="1"/>
  <c r="F17" i="1"/>
  <c r="G18" i="1"/>
  <c r="D13" i="1"/>
  <c r="D33" i="1"/>
  <c r="C34" i="1"/>
  <c r="D25" i="1"/>
  <c r="D26" i="1"/>
  <c r="D28" i="1"/>
  <c r="D29" i="1"/>
  <c r="D30" i="1"/>
  <c r="D31" i="1"/>
  <c r="D32" i="1"/>
  <c r="D24" i="1"/>
  <c r="D18" i="1"/>
  <c r="D17" i="1"/>
  <c r="D10" i="1"/>
  <c r="D11" i="1"/>
  <c r="D8" i="1"/>
  <c r="D12" i="1"/>
  <c r="D14" i="1"/>
  <c r="D15" i="1"/>
  <c r="D7" i="1"/>
  <c r="D9" i="1"/>
  <c r="D34" i="1" l="1"/>
  <c r="B35" i="1"/>
  <c r="E22" i="1"/>
  <c r="E35" i="1" s="1"/>
  <c r="H17" i="1"/>
  <c r="C22" i="1"/>
  <c r="C35" i="1" s="1"/>
  <c r="H6" i="1"/>
  <c r="G34" i="1"/>
  <c r="G17" i="1"/>
  <c r="F22" i="1"/>
  <c r="G6" i="1"/>
  <c r="D6" i="1"/>
  <c r="H34" i="1"/>
  <c r="D22" i="1" l="1"/>
  <c r="G22" i="1"/>
  <c r="H22" i="1"/>
  <c r="F35" i="1"/>
</calcChain>
</file>

<file path=xl/sharedStrings.xml><?xml version="1.0" encoding="utf-8"?>
<sst xmlns="http://schemas.openxmlformats.org/spreadsheetml/2006/main" count="52" uniqueCount="50">
  <si>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</si>
  <si>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</si>
  <si>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</si>
  <si>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</si>
  <si>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</si>
  <si>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</si>
  <si>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</si>
  <si>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</si>
  <si>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</si>
  <si>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</si>
  <si>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</si>
  <si>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</si>
  <si>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</si>
  <si>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</si>
  <si>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</si>
  <si>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</si>
  <si>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</si>
  <si>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</si>
  <si>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</si>
  <si>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</si>
  <si>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</si>
  <si>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</si>
  <si>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</si>
  <si>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</si>
  <si>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</si>
  <si>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</si>
  <si>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</si>
  <si>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</si>
  <si>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</si>
  <si>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</si>
  <si>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</si>
  <si>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</si>
  <si>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</si>
  <si>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</si>
  <si>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</si>
  <si>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</si>
  <si>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</si>
  <si>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</si>
  <si>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</si>
  <si>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Сведения</t>
  </si>
  <si>
    <t>Темп роста, в % (2019 г./ 2018 г.)</t>
  </si>
  <si>
    <t>Возврат бюджетных кредитов, представленных другим бюджетам бюджетной системы РФ из бюджетов муниципальных районов</t>
  </si>
  <si>
    <t>Предоставление бюджетных кредитов, другим бюджетам бюджетной системы РФ из бюджетов муниципальных районов</t>
  </si>
  <si>
    <t xml:space="preserve"> </t>
  </si>
  <si>
    <t>Бюджетные назначения на 01.07.2018 года</t>
  </si>
  <si>
    <t>Кассовое исполнение на 01.07.2018 года</t>
  </si>
  <si>
    <t>Бюджетные назначения на 01.07.2019 года</t>
  </si>
  <si>
    <t>Кассовое исполнение на 01.07.2019 года</t>
  </si>
  <si>
    <t>Прочие безвозмездные поступления в бюджеты муниципальных районов</t>
  </si>
  <si>
    <t xml:space="preserve"> об исполнении бюджета Марксовского муниципального района за 1 полугодие 2019 года в сравнении с 1 полугодием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</si>
</sst>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7" zoomScaleSheetLayoutView="87" workbookViewId="0">
      <selection activeCell="A5" sqref="A5:H5"/>
    </sheetView>
  </sheetViews>
  <sheetFormatPr defaultRowHeight="15" x14ac:dyDescent="0.2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 x14ac:dyDescent="0.25">
      <c r="A1" s="21" t="s">
        <v>39</v>
      </c>
      <c r="B1" s="21"/>
      <c r="C1" s="21"/>
      <c r="D1" s="21"/>
      <c r="E1" s="21"/>
      <c r="F1" s="21"/>
      <c r="G1" s="21"/>
      <c r="H1" s="21"/>
    </row>
    <row r="2" spans="1:8" ht="18" customHeight="1" x14ac:dyDescent="0.25">
      <c r="A2" s="21" t="s">
        <v>49</v>
      </c>
      <c r="B2" s="21"/>
      <c r="C2" s="21"/>
      <c r="D2" s="21"/>
      <c r="E2" s="21"/>
      <c r="F2" s="21"/>
      <c r="G2" s="21"/>
      <c r="H2" s="21"/>
    </row>
    <row r="3" spans="1:8" ht="17.25" customHeight="1" x14ac:dyDescent="0.25">
      <c r="A3" s="1"/>
      <c r="B3" s="1"/>
      <c r="C3" s="1"/>
      <c r="D3" s="2"/>
      <c r="E3" s="1"/>
      <c r="F3" s="1"/>
      <c r="G3" s="2"/>
      <c r="H3" s="2" t="s">
        <v>29</v>
      </c>
    </row>
    <row r="4" spans="1:8" ht="48.75" customHeight="1" x14ac:dyDescent="0.25">
      <c r="A4" s="4" t="s">
        <v>0</v>
      </c>
      <c r="B4" s="4" t="s">
        <v>44</v>
      </c>
      <c r="C4" s="4" t="s">
        <v>45</v>
      </c>
      <c r="D4" s="4" t="s">
        <v>28</v>
      </c>
      <c r="E4" s="4" t="s">
        <v>46</v>
      </c>
      <c r="F4" s="4" t="s">
        <v>47</v>
      </c>
      <c r="G4" s="4" t="s">
        <v>28</v>
      </c>
      <c r="H4" s="20" t="s">
        <v>40</v>
      </c>
    </row>
    <row r="5" spans="1:8" x14ac:dyDescent="0.25">
      <c r="A5" s="23" t="s">
        <v>1</v>
      </c>
      <c r="B5" s="24"/>
      <c r="C5" s="24"/>
      <c r="D5" s="24"/>
      <c r="E5" s="24"/>
      <c r="F5" s="24"/>
      <c r="G5" s="24"/>
      <c r="H5" s="24"/>
    </row>
    <row r="6" spans="1:8" x14ac:dyDescent="0.25">
      <c r="A6" s="5" t="s">
        <v>2</v>
      </c>
      <c r="B6" s="6">
        <f>SUM(B7:B16)</f>
        <v>186486.39999999999</v>
      </c>
      <c r="C6" s="6">
        <f>SUM(C7:C16)</f>
        <v>77773.8</v>
      </c>
      <c r="D6" s="6">
        <f>C6/B6*100</f>
        <v>41.704810645709287</v>
      </c>
      <c r="E6" s="18">
        <f>SUM(E7:E16)</f>
        <v>212992.9</v>
      </c>
      <c r="F6" s="18">
        <f>SUM(F7:F16)</f>
        <v>82490.600000000006</v>
      </c>
      <c r="G6" s="18">
        <f t="shared" ref="G6:G15" si="0">F6/E6*100</f>
        <v>38.729272196397162</v>
      </c>
      <c r="H6" s="14">
        <f>SUM(F6/C6)*100</f>
        <v>106.06476731238541</v>
      </c>
    </row>
    <row r="7" spans="1:8" ht="30" x14ac:dyDescent="0.25">
      <c r="A7" s="7" t="s">
        <v>31</v>
      </c>
      <c r="B7" s="3">
        <v>89411.7</v>
      </c>
      <c r="C7" s="3">
        <v>40910.5</v>
      </c>
      <c r="D7" s="3">
        <f t="shared" ref="D7:D21" si="1">C7/B7*100</f>
        <v>45.755197585998253</v>
      </c>
      <c r="E7" s="3">
        <v>109978.7</v>
      </c>
      <c r="F7" s="3">
        <v>44308.7</v>
      </c>
      <c r="G7" s="19">
        <f t="shared" si="0"/>
        <v>40.288437670203407</v>
      </c>
      <c r="H7" s="15">
        <f>SUM(F7/C7)*100</f>
        <v>108.30642500091663</v>
      </c>
    </row>
    <row r="8" spans="1:8" x14ac:dyDescent="0.25">
      <c r="A8" s="7" t="s">
        <v>33</v>
      </c>
      <c r="B8" s="3">
        <v>22503.3</v>
      </c>
      <c r="C8" s="3">
        <v>12172.7</v>
      </c>
      <c r="D8" s="3">
        <f>C8/B8*100</f>
        <v>54.092955255451422</v>
      </c>
      <c r="E8" s="3">
        <v>30700</v>
      </c>
      <c r="F8" s="3">
        <v>14197.6</v>
      </c>
      <c r="G8" s="19">
        <f t="shared" si="0"/>
        <v>46.246254071661241</v>
      </c>
      <c r="H8" s="15">
        <f t="shared" ref="H8:H16" si="2">SUM(F8/C8)*100</f>
        <v>116.63476467833758</v>
      </c>
    </row>
    <row r="9" spans="1:8" x14ac:dyDescent="0.25">
      <c r="A9" s="7" t="s">
        <v>32</v>
      </c>
      <c r="B9" s="3">
        <v>22039.8</v>
      </c>
      <c r="C9" s="3">
        <v>8908.7999999999993</v>
      </c>
      <c r="D9" s="3">
        <f t="shared" si="1"/>
        <v>40.421419432118256</v>
      </c>
      <c r="E9" s="3">
        <v>18800.900000000001</v>
      </c>
      <c r="F9" s="3">
        <v>10985.4</v>
      </c>
      <c r="G9" s="19">
        <f t="shared" si="0"/>
        <v>58.430181533862736</v>
      </c>
      <c r="H9" s="15">
        <f t="shared" si="2"/>
        <v>123.30953663793105</v>
      </c>
    </row>
    <row r="10" spans="1:8" ht="30" x14ac:dyDescent="0.25">
      <c r="A10" s="7" t="s">
        <v>4</v>
      </c>
      <c r="B10" s="3">
        <v>18813.5</v>
      </c>
      <c r="C10" s="3">
        <v>4913.1000000000004</v>
      </c>
      <c r="D10" s="3">
        <f>C10/B10*100</f>
        <v>26.114758019507274</v>
      </c>
      <c r="E10" s="3">
        <v>16746.099999999999</v>
      </c>
      <c r="F10" s="3">
        <v>5028.3</v>
      </c>
      <c r="G10" s="19">
        <f t="shared" si="0"/>
        <v>30.026692782200037</v>
      </c>
      <c r="H10" s="15">
        <f t="shared" si="2"/>
        <v>102.34475178604139</v>
      </c>
    </row>
    <row r="11" spans="1:8" x14ac:dyDescent="0.25">
      <c r="A11" s="7" t="s">
        <v>3</v>
      </c>
      <c r="B11" s="3">
        <v>5632.6</v>
      </c>
      <c r="C11" s="3">
        <v>3969.5</v>
      </c>
      <c r="D11" s="3">
        <f t="shared" si="1"/>
        <v>70.47367112878598</v>
      </c>
      <c r="E11" s="3">
        <v>6675.8</v>
      </c>
      <c r="F11" s="3">
        <v>3320.5</v>
      </c>
      <c r="G11" s="19">
        <f t="shared" si="0"/>
        <v>49.739357080799302</v>
      </c>
      <c r="H11" s="15">
        <f t="shared" si="2"/>
        <v>83.650333795188317</v>
      </c>
    </row>
    <row r="12" spans="1:8" ht="19.5" customHeight="1" x14ac:dyDescent="0.25">
      <c r="A12" s="7" t="s">
        <v>5</v>
      </c>
      <c r="B12" s="3">
        <v>650</v>
      </c>
      <c r="C12" s="3">
        <v>301.5</v>
      </c>
      <c r="D12" s="3">
        <f t="shared" si="1"/>
        <v>46.384615384615387</v>
      </c>
      <c r="E12" s="3">
        <v>467.5</v>
      </c>
      <c r="F12" s="3">
        <v>337.8</v>
      </c>
      <c r="G12" s="19">
        <f t="shared" si="0"/>
        <v>72.256684491978604</v>
      </c>
      <c r="H12" s="15">
        <f t="shared" si="2"/>
        <v>112.03980099502489</v>
      </c>
    </row>
    <row r="13" spans="1:8" ht="31.5" customHeight="1" x14ac:dyDescent="0.25">
      <c r="A13" s="7" t="s">
        <v>34</v>
      </c>
      <c r="B13" s="3">
        <v>6.9</v>
      </c>
      <c r="C13" s="3">
        <v>6.9</v>
      </c>
      <c r="D13" s="3">
        <f t="shared" si="1"/>
        <v>100</v>
      </c>
      <c r="E13" s="3">
        <v>14</v>
      </c>
      <c r="F13" s="3">
        <v>14</v>
      </c>
      <c r="G13" s="19">
        <f>F13/E13*100</f>
        <v>100</v>
      </c>
      <c r="H13" s="15">
        <f t="shared" si="2"/>
        <v>202.89855072463766</v>
      </c>
    </row>
    <row r="14" spans="1:8" ht="30" x14ac:dyDescent="0.25">
      <c r="A14" s="7" t="s">
        <v>6</v>
      </c>
      <c r="B14" s="3">
        <v>24837.4</v>
      </c>
      <c r="C14" s="3">
        <v>5240.8</v>
      </c>
      <c r="D14" s="3">
        <f t="shared" si="1"/>
        <v>21.100437243833895</v>
      </c>
      <c r="E14" s="3">
        <v>26600</v>
      </c>
      <c r="F14" s="3">
        <v>2509.6</v>
      </c>
      <c r="G14" s="19">
        <f t="shared" si="0"/>
        <v>9.4345864661654133</v>
      </c>
      <c r="H14" s="15">
        <f t="shared" si="2"/>
        <v>47.885818958937563</v>
      </c>
    </row>
    <row r="15" spans="1:8" x14ac:dyDescent="0.25">
      <c r="A15" s="7" t="s">
        <v>7</v>
      </c>
      <c r="B15" s="3">
        <v>2591.1999999999998</v>
      </c>
      <c r="C15" s="3">
        <v>1347.8</v>
      </c>
      <c r="D15" s="3">
        <f t="shared" si="1"/>
        <v>52.014510651435629</v>
      </c>
      <c r="E15" s="3">
        <v>3009.9</v>
      </c>
      <c r="F15" s="3">
        <v>1788.7</v>
      </c>
      <c r="G15" s="19">
        <f t="shared" si="0"/>
        <v>59.4272234957972</v>
      </c>
      <c r="H15" s="15">
        <f t="shared" si="2"/>
        <v>132.71256863036061</v>
      </c>
    </row>
    <row r="16" spans="1:8" x14ac:dyDescent="0.25">
      <c r="A16" s="7" t="s">
        <v>8</v>
      </c>
      <c r="B16" s="3"/>
      <c r="C16" s="3">
        <v>2.2000000000000002</v>
      </c>
      <c r="D16" s="6"/>
      <c r="E16" s="19"/>
      <c r="F16" s="19"/>
      <c r="G16" s="18"/>
      <c r="H16" s="15">
        <f t="shared" si="2"/>
        <v>0</v>
      </c>
    </row>
    <row r="17" spans="1:8" x14ac:dyDescent="0.25">
      <c r="A17" s="5" t="s">
        <v>9</v>
      </c>
      <c r="B17" s="6">
        <f>B18+B20+B21</f>
        <v>776359.70000000007</v>
      </c>
      <c r="C17" s="6">
        <f>C21+C18+C19</f>
        <v>396962.2</v>
      </c>
      <c r="D17" s="6">
        <f t="shared" si="1"/>
        <v>51.131221777740386</v>
      </c>
      <c r="E17" s="18">
        <f>E18+E20+E21</f>
        <v>780523.4</v>
      </c>
      <c r="F17" s="18">
        <f>F21+F18+F19</f>
        <v>430150.40000000002</v>
      </c>
      <c r="G17" s="18">
        <f>F17/E17*100</f>
        <v>55.11050661645762</v>
      </c>
      <c r="H17" s="14">
        <f t="shared" ref="H17:H34" si="3">SUM(F17/C17)*100</f>
        <v>108.36054415256666</v>
      </c>
    </row>
    <row r="18" spans="1:8" ht="32.25" customHeight="1" x14ac:dyDescent="0.25">
      <c r="A18" s="7" t="s">
        <v>35</v>
      </c>
      <c r="B18" s="3">
        <v>775665.4</v>
      </c>
      <c r="C18" s="3">
        <v>396967.9</v>
      </c>
      <c r="D18" s="3">
        <f>C18/B18*100</f>
        <v>51.177724312570859</v>
      </c>
      <c r="E18" s="3">
        <v>779828.9</v>
      </c>
      <c r="F18" s="3">
        <v>430155.9</v>
      </c>
      <c r="G18" s="19">
        <f>F18/E18*100</f>
        <v>55.160292212817453</v>
      </c>
      <c r="H18" s="15">
        <f t="shared" si="3"/>
        <v>108.36037372291312</v>
      </c>
    </row>
    <row r="19" spans="1:8" ht="19.5" hidden="1" customHeight="1" x14ac:dyDescent="0.25">
      <c r="A19" s="7" t="s">
        <v>38</v>
      </c>
      <c r="B19" s="3"/>
      <c r="C19" s="3"/>
      <c r="D19" s="3" t="e">
        <f>C19/B19*100</f>
        <v>#DIV/0!</v>
      </c>
      <c r="E19" s="3"/>
      <c r="F19" s="3"/>
      <c r="G19" s="19" t="e">
        <f>F19/E19*100</f>
        <v>#DIV/0!</v>
      </c>
      <c r="H19" s="15" t="e">
        <f t="shared" si="3"/>
        <v>#DIV/0!</v>
      </c>
    </row>
    <row r="20" spans="1:8" ht="32.25" customHeight="1" x14ac:dyDescent="0.25">
      <c r="A20" s="7" t="s">
        <v>48</v>
      </c>
      <c r="B20" s="3">
        <v>700</v>
      </c>
      <c r="C20" s="3"/>
      <c r="D20" s="3"/>
      <c r="E20" s="3">
        <v>700</v>
      </c>
      <c r="F20" s="3"/>
      <c r="G20" s="19"/>
      <c r="H20" s="15"/>
    </row>
    <row r="21" spans="1:8" ht="19.5" customHeight="1" x14ac:dyDescent="0.25">
      <c r="A21" s="7" t="s">
        <v>10</v>
      </c>
      <c r="B21" s="3">
        <v>-5.7</v>
      </c>
      <c r="C21" s="3">
        <v>-5.7</v>
      </c>
      <c r="D21" s="3">
        <f t="shared" si="1"/>
        <v>100</v>
      </c>
      <c r="E21" s="3">
        <v>-5.5</v>
      </c>
      <c r="F21" s="3">
        <v>-5.5</v>
      </c>
      <c r="G21" s="19">
        <f>F21/E21*100</f>
        <v>100</v>
      </c>
      <c r="H21" s="15">
        <f t="shared" si="3"/>
        <v>96.491228070175438</v>
      </c>
    </row>
    <row r="22" spans="1:8" x14ac:dyDescent="0.25">
      <c r="A22" s="5" t="s">
        <v>11</v>
      </c>
      <c r="B22" s="6">
        <f>B6+B17</f>
        <v>962846.10000000009</v>
      </c>
      <c r="C22" s="6">
        <f>C6+C17</f>
        <v>474736</v>
      </c>
      <c r="D22" s="6">
        <f>C22/B22*100</f>
        <v>49.3054912929491</v>
      </c>
      <c r="E22" s="18">
        <f>E6+E17</f>
        <v>993516.3</v>
      </c>
      <c r="F22" s="18">
        <f>F6+F17</f>
        <v>512641</v>
      </c>
      <c r="G22" s="18">
        <f>F22/E22*100</f>
        <v>51.598650168094871</v>
      </c>
      <c r="H22" s="14">
        <f t="shared" si="3"/>
        <v>107.98443766640828</v>
      </c>
    </row>
    <row r="23" spans="1:8" x14ac:dyDescent="0.25">
      <c r="A23" s="25" t="s">
        <v>12</v>
      </c>
      <c r="B23" s="26"/>
      <c r="C23" s="26"/>
      <c r="D23" s="26"/>
      <c r="E23" s="26"/>
      <c r="F23" s="26"/>
      <c r="G23" s="26"/>
      <c r="H23" s="27"/>
    </row>
    <row r="24" spans="1:8" x14ac:dyDescent="0.25">
      <c r="A24" s="11" t="s">
        <v>13</v>
      </c>
      <c r="B24" s="12">
        <v>69916.3</v>
      </c>
      <c r="C24" s="13">
        <v>34807.300000000003</v>
      </c>
      <c r="D24" s="12">
        <f t="shared" ref="D24:D33" si="4">C24/B24*100</f>
        <v>49.784242015095195</v>
      </c>
      <c r="E24" s="12">
        <v>85451.8</v>
      </c>
      <c r="F24" s="13">
        <v>45082.1</v>
      </c>
      <c r="G24" s="19">
        <f>F24/E24*100</f>
        <v>52.75734390615527</v>
      </c>
      <c r="H24" s="15">
        <f t="shared" si="3"/>
        <v>129.51909513234293</v>
      </c>
    </row>
    <row r="25" spans="1:8" ht="30" x14ac:dyDescent="0.25">
      <c r="A25" s="11" t="s">
        <v>14</v>
      </c>
      <c r="B25" s="12">
        <v>2054.6999999999998</v>
      </c>
      <c r="C25" s="12">
        <v>1395.2</v>
      </c>
      <c r="D25" s="12">
        <f>C25/B25*100</f>
        <v>67.902856864749111</v>
      </c>
      <c r="E25" s="12">
        <v>2768.3</v>
      </c>
      <c r="F25" s="12">
        <v>1492</v>
      </c>
      <c r="G25" s="19">
        <f>F25/E25*100</f>
        <v>53.895892786186458</v>
      </c>
      <c r="H25" s="15">
        <f t="shared" si="3"/>
        <v>106.93807339449542</v>
      </c>
    </row>
    <row r="26" spans="1:8" x14ac:dyDescent="0.25">
      <c r="A26" s="7" t="s">
        <v>15</v>
      </c>
      <c r="B26" s="3">
        <v>39890.5</v>
      </c>
      <c r="C26" s="3">
        <v>4803.2</v>
      </c>
      <c r="D26" s="3">
        <f t="shared" si="4"/>
        <v>12.04096213384139</v>
      </c>
      <c r="E26" s="3">
        <v>60209.599999999999</v>
      </c>
      <c r="F26" s="3">
        <v>4026.2</v>
      </c>
      <c r="G26" s="19">
        <f t="shared" ref="G26:G33" si="5">F26/E26*100</f>
        <v>6.6869735058861037</v>
      </c>
      <c r="H26" s="15">
        <f t="shared" si="3"/>
        <v>83.823284477015321</v>
      </c>
    </row>
    <row r="27" spans="1:8" x14ac:dyDescent="0.25">
      <c r="A27" s="7" t="s">
        <v>16</v>
      </c>
      <c r="B27" s="3">
        <v>6819.7</v>
      </c>
      <c r="C27" s="3">
        <v>1635.1</v>
      </c>
      <c r="D27" s="3">
        <f t="shared" si="4"/>
        <v>23.976127982169302</v>
      </c>
      <c r="E27" s="3">
        <v>4340.8999999999996</v>
      </c>
      <c r="F27" s="3">
        <v>86.6</v>
      </c>
      <c r="G27" s="19">
        <f t="shared" si="5"/>
        <v>1.9949779999539268</v>
      </c>
      <c r="H27" s="15">
        <v>0</v>
      </c>
    </row>
    <row r="28" spans="1:8" x14ac:dyDescent="0.25">
      <c r="A28" s="7" t="s">
        <v>17</v>
      </c>
      <c r="B28" s="3">
        <v>709933.6</v>
      </c>
      <c r="C28" s="3">
        <v>352989.3</v>
      </c>
      <c r="D28" s="3">
        <f t="shared" si="4"/>
        <v>49.721452823193609</v>
      </c>
      <c r="E28" s="3">
        <v>717379.1</v>
      </c>
      <c r="F28" s="3">
        <v>366709.1</v>
      </c>
      <c r="G28" s="19">
        <f t="shared" si="5"/>
        <v>51.117895684443546</v>
      </c>
      <c r="H28" s="15">
        <f t="shared" si="3"/>
        <v>103.88674670875292</v>
      </c>
    </row>
    <row r="29" spans="1:8" x14ac:dyDescent="0.25">
      <c r="A29" s="7" t="s">
        <v>18</v>
      </c>
      <c r="B29" s="3">
        <v>48343.9</v>
      </c>
      <c r="C29" s="3">
        <v>24282.3</v>
      </c>
      <c r="D29" s="3">
        <f t="shared" si="4"/>
        <v>50.228260442372253</v>
      </c>
      <c r="E29" s="3">
        <v>44627.1</v>
      </c>
      <c r="F29" s="3">
        <v>23704.1</v>
      </c>
      <c r="G29" s="19">
        <f t="shared" si="5"/>
        <v>53.115931799287871</v>
      </c>
      <c r="H29" s="15">
        <f t="shared" si="3"/>
        <v>97.618841707745972</v>
      </c>
    </row>
    <row r="30" spans="1:8" x14ac:dyDescent="0.25">
      <c r="A30" s="7" t="s">
        <v>19</v>
      </c>
      <c r="B30" s="3">
        <v>27025.599999999999</v>
      </c>
      <c r="C30" s="3">
        <v>13223.4</v>
      </c>
      <c r="D30" s="3">
        <f t="shared" si="4"/>
        <v>48.929163459830683</v>
      </c>
      <c r="E30" s="3">
        <v>31431.3</v>
      </c>
      <c r="F30" s="3">
        <v>16627.099999999999</v>
      </c>
      <c r="G30" s="19">
        <f t="shared" si="5"/>
        <v>52.899816425028554</v>
      </c>
      <c r="H30" s="15">
        <f t="shared" si="3"/>
        <v>125.73997610296897</v>
      </c>
    </row>
    <row r="31" spans="1:8" x14ac:dyDescent="0.25">
      <c r="A31" s="7" t="s">
        <v>20</v>
      </c>
      <c r="B31" s="3">
        <v>27602.7</v>
      </c>
      <c r="C31" s="3">
        <v>10595.7</v>
      </c>
      <c r="D31" s="3">
        <f t="shared" si="4"/>
        <v>38.386462193915818</v>
      </c>
      <c r="E31" s="3">
        <v>35653.599999999999</v>
      </c>
      <c r="F31" s="3">
        <v>23401.4</v>
      </c>
      <c r="G31" s="19">
        <f t="shared" si="5"/>
        <v>65.635447752821591</v>
      </c>
      <c r="H31" s="15">
        <f t="shared" si="3"/>
        <v>220.85751767226327</v>
      </c>
    </row>
    <row r="32" spans="1:8" ht="30" x14ac:dyDescent="0.25">
      <c r="A32" s="7" t="s">
        <v>21</v>
      </c>
      <c r="B32" s="3">
        <v>2275</v>
      </c>
      <c r="C32" s="3">
        <v>1025.8</v>
      </c>
      <c r="D32" s="3">
        <f t="shared" si="4"/>
        <v>45.090109890109886</v>
      </c>
      <c r="E32" s="3">
        <v>2250</v>
      </c>
      <c r="F32" s="3">
        <v>982.3</v>
      </c>
      <c r="G32" s="19">
        <f t="shared" si="5"/>
        <v>43.657777777777774</v>
      </c>
      <c r="H32" s="15">
        <f t="shared" si="3"/>
        <v>95.759407291869763</v>
      </c>
    </row>
    <row r="33" spans="1:8" x14ac:dyDescent="0.25">
      <c r="A33" s="7" t="s">
        <v>22</v>
      </c>
      <c r="B33" s="3">
        <v>9994</v>
      </c>
      <c r="C33" s="3">
        <v>8454.9</v>
      </c>
      <c r="D33" s="3">
        <f t="shared" si="4"/>
        <v>84.599759855913547</v>
      </c>
      <c r="E33" s="3">
        <v>17570</v>
      </c>
      <c r="F33" s="3">
        <v>9489.7999999999993</v>
      </c>
      <c r="G33" s="19">
        <f t="shared" si="5"/>
        <v>54.011383039271479</v>
      </c>
      <c r="H33" s="15">
        <f t="shared" si="3"/>
        <v>112.24023938781062</v>
      </c>
    </row>
    <row r="34" spans="1:8" x14ac:dyDescent="0.25">
      <c r="A34" s="5" t="s">
        <v>11</v>
      </c>
      <c r="B34" s="6">
        <f>SUM(B24:B33)</f>
        <v>943855.99999999988</v>
      </c>
      <c r="C34" s="6">
        <f>SUM(C24:C33)</f>
        <v>453212.2</v>
      </c>
      <c r="D34" s="6">
        <f>C34/B34*100</f>
        <v>48.017091590242586</v>
      </c>
      <c r="E34" s="18">
        <f>SUM(E24:E33)</f>
        <v>1001681.7</v>
      </c>
      <c r="F34" s="18">
        <f>SUM(F24:F33)</f>
        <v>491600.69999999995</v>
      </c>
      <c r="G34" s="18">
        <f>F34/E34*100</f>
        <v>49.07753630719219</v>
      </c>
      <c r="H34" s="14">
        <f t="shared" si="3"/>
        <v>108.47031478852509</v>
      </c>
    </row>
    <row r="35" spans="1:8" ht="30" x14ac:dyDescent="0.25">
      <c r="A35" s="7" t="s">
        <v>30</v>
      </c>
      <c r="B35" s="3">
        <f>B22-B34</f>
        <v>18990.10000000021</v>
      </c>
      <c r="C35" s="3">
        <f>C22-C34</f>
        <v>21523.799999999988</v>
      </c>
      <c r="D35" s="3"/>
      <c r="E35" s="19">
        <f>E22-E34</f>
        <v>-8165.3999999999069</v>
      </c>
      <c r="F35" s="19">
        <f>F22-F34</f>
        <v>21040.300000000047</v>
      </c>
      <c r="G35" s="19"/>
      <c r="H35" s="16"/>
    </row>
    <row r="36" spans="1:8" x14ac:dyDescent="0.25">
      <c r="A36" s="23" t="s">
        <v>23</v>
      </c>
      <c r="B36" s="24"/>
      <c r="C36" s="24"/>
      <c r="D36" s="24"/>
      <c r="E36" s="24"/>
      <c r="F36" s="24"/>
      <c r="G36" s="24"/>
      <c r="H36" s="28"/>
    </row>
    <row r="37" spans="1:8" x14ac:dyDescent="0.25">
      <c r="A37" s="7" t="s">
        <v>24</v>
      </c>
      <c r="B37" s="3">
        <v>-6300</v>
      </c>
      <c r="C37" s="3">
        <v>-2100</v>
      </c>
      <c r="D37" s="3"/>
      <c r="E37" s="3">
        <v>-100</v>
      </c>
      <c r="F37" s="3"/>
      <c r="G37" s="19"/>
      <c r="H37" s="17"/>
    </row>
    <row r="38" spans="1:8" ht="30" x14ac:dyDescent="0.25">
      <c r="A38" s="7" t="s">
        <v>25</v>
      </c>
      <c r="B38" s="3">
        <v>-15000</v>
      </c>
      <c r="C38" s="3">
        <v>-10000</v>
      </c>
      <c r="D38" s="3"/>
      <c r="E38" s="3">
        <v>3200</v>
      </c>
      <c r="F38" s="3">
        <v>15500</v>
      </c>
      <c r="G38" s="19"/>
      <c r="H38" s="17"/>
    </row>
    <row r="39" spans="1:8" ht="45" x14ac:dyDescent="0.25">
      <c r="A39" s="7" t="s">
        <v>41</v>
      </c>
      <c r="B39" s="3">
        <v>6000</v>
      </c>
      <c r="C39" s="3"/>
      <c r="D39" s="3"/>
      <c r="E39" s="3">
        <v>14000</v>
      </c>
      <c r="F39" s="3"/>
      <c r="G39" s="19"/>
      <c r="H39" s="17"/>
    </row>
    <row r="40" spans="1:8" ht="45" x14ac:dyDescent="0.25">
      <c r="A40" s="7" t="s">
        <v>42</v>
      </c>
      <c r="B40" s="3">
        <v>-6000</v>
      </c>
      <c r="C40" s="3">
        <v>-3640.4</v>
      </c>
      <c r="D40" s="3"/>
      <c r="E40" s="3">
        <v>-14000</v>
      </c>
      <c r="F40" s="3">
        <v>-6418.5</v>
      </c>
      <c r="G40" s="19"/>
      <c r="H40" s="17"/>
    </row>
    <row r="41" spans="1:8" ht="30" x14ac:dyDescent="0.25">
      <c r="A41" s="7" t="s">
        <v>26</v>
      </c>
      <c r="B41" s="3">
        <v>2309.9</v>
      </c>
      <c r="C41" s="3">
        <v>-5783.4</v>
      </c>
      <c r="D41" s="3"/>
      <c r="E41" s="3">
        <v>5065.3999999999996</v>
      </c>
      <c r="F41" s="3">
        <v>-30121.8</v>
      </c>
      <c r="G41" s="19"/>
      <c r="H41" s="17"/>
    </row>
    <row r="42" spans="1:8" x14ac:dyDescent="0.25">
      <c r="A42" s="5" t="s">
        <v>27</v>
      </c>
      <c r="B42" s="6">
        <f>SUM(B37:B41)</f>
        <v>-18990.099999999999</v>
      </c>
      <c r="C42" s="6">
        <f>SUM(C37:C41)</f>
        <v>-21523.8</v>
      </c>
      <c r="D42" s="6"/>
      <c r="E42" s="18">
        <f>SUM(E37:E41)</f>
        <v>8165.4</v>
      </c>
      <c r="F42" s="18">
        <f>SUM(F37:F41)</f>
        <v>-21040.3</v>
      </c>
      <c r="G42" s="18"/>
      <c r="H42" s="17"/>
    </row>
    <row r="43" spans="1:8" x14ac:dyDescent="0.25">
      <c r="A43" s="9"/>
      <c r="B43" s="10"/>
      <c r="C43" s="10"/>
      <c r="D43" s="10"/>
      <c r="E43" s="10"/>
      <c r="F43" s="10"/>
      <c r="G43" s="10"/>
    </row>
    <row r="44" spans="1:8" ht="45" x14ac:dyDescent="0.25">
      <c r="A44" s="8" t="s">
        <v>36</v>
      </c>
      <c r="C44" s="22"/>
      <c r="D44" s="22"/>
      <c r="E44" t="s">
        <v>43</v>
      </c>
      <c r="F44" s="22" t="s">
        <v>37</v>
      </c>
      <c r="G44" s="22"/>
      <c r="H44" s="22"/>
    </row>
  </sheetData>
  <mergeCells count="7">
    <mergeCell ref="A1:H1"/>
    <mergeCell ref="C44:D44"/>
    <mergeCell ref="F44:H44"/>
    <mergeCell ref="A5:H5"/>
    <mergeCell ref="A23:H23"/>
    <mergeCell ref="A36:H36"/>
    <mergeCell ref="A2:H2"/>
  </mergeCells>
  <phoneticPr fontId="6" type="noConversion"/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Осипова НЕ</cp:lastModifiedBy>
  <cp:lastPrinted>2019-07-25T05:36:28Z</cp:lastPrinted>
  <dcterms:created xsi:type="dcterms:W3CDTF">2016-03-17T11:05:02Z</dcterms:created>
  <dcterms:modified xsi:type="dcterms:W3CDTF">2019-08-01T11:46:42Z</dcterms:modified>
</cp:coreProperties>
</file>