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Лист1!$A$1:$H$42</definedName>
  </definedNames>
  <calcPr calcId="124519"/>
</workbook>
</file>

<file path=xl/calcChain.xml><?xml version="1.0" encoding="utf-8"?>
<calcChain xmlns="http://schemas.openxmlformats.org/spreadsheetml/2006/main">
  <c r="H24" i="1"/>
  <c r="H25"/>
  <c r="H26"/>
  <c r="H27"/>
  <c r="H28"/>
  <c r="H29"/>
  <c r="H30"/>
  <c r="H31"/>
  <c r="H32"/>
  <c r="H19"/>
  <c r="H20"/>
  <c r="H8"/>
  <c r="H9"/>
  <c r="H10"/>
  <c r="H11"/>
  <c r="H12"/>
  <c r="H13"/>
  <c r="H14"/>
  <c r="H15"/>
  <c r="H16"/>
  <c r="D26"/>
  <c r="D19"/>
  <c r="H23"/>
  <c r="H18"/>
  <c r="H7"/>
  <c r="E17"/>
  <c r="C17"/>
  <c r="B17"/>
  <c r="D20"/>
  <c r="G20"/>
  <c r="F40"/>
  <c r="E40"/>
  <c r="F33"/>
  <c r="E33"/>
  <c r="G32"/>
  <c r="G31"/>
  <c r="G30"/>
  <c r="G29"/>
  <c r="G28"/>
  <c r="G27"/>
  <c r="G26"/>
  <c r="G25"/>
  <c r="G24"/>
  <c r="G23"/>
  <c r="G15"/>
  <c r="G14"/>
  <c r="G13"/>
  <c r="G12"/>
  <c r="G11"/>
  <c r="G10"/>
  <c r="G9"/>
  <c r="G8"/>
  <c r="G7"/>
  <c r="F6"/>
  <c r="E6"/>
  <c r="C40"/>
  <c r="B33"/>
  <c r="C6"/>
  <c r="B6"/>
  <c r="B40"/>
  <c r="H6" l="1"/>
  <c r="F17"/>
  <c r="H17" s="1"/>
  <c r="E21"/>
  <c r="E34" s="1"/>
  <c r="F21"/>
  <c r="F34" s="1"/>
  <c r="G33"/>
  <c r="G17"/>
  <c r="G18"/>
  <c r="G6"/>
  <c r="D13"/>
  <c r="G21" l="1"/>
  <c r="B21"/>
  <c r="B34" s="1"/>
  <c r="C21"/>
  <c r="H21" s="1"/>
  <c r="D32" l="1"/>
  <c r="C33" l="1"/>
  <c r="H33" s="1"/>
  <c r="D24"/>
  <c r="D21"/>
  <c r="D25"/>
  <c r="D27"/>
  <c r="D28"/>
  <c r="D29"/>
  <c r="D30"/>
  <c r="D31"/>
  <c r="D23"/>
  <c r="D18"/>
  <c r="D17"/>
  <c r="D10"/>
  <c r="D11"/>
  <c r="D8"/>
  <c r="D12"/>
  <c r="D14"/>
  <c r="D15"/>
  <c r="D7"/>
  <c r="D9"/>
  <c r="D6"/>
  <c r="C34" l="1"/>
  <c r="D33"/>
</calcChain>
</file>

<file path=xl/sharedStrings.xml><?xml version="1.0" encoding="utf-8"?>
<sst xmlns="http://schemas.openxmlformats.org/spreadsheetml/2006/main" count="56" uniqueCount="48">
  <si>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</si>
  <si>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</si>
  <si>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</si>
  <si>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</si>
  <si>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</si>
  <si>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</si>
  <si>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</si>
  <si>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</si>
  <si>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</si>
  <si>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</si>
  <si>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</si>
  <si>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</si>
  <si>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</si>
  <si>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</si>
  <si>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</si>
  <si>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</si>
  <si>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</si>
  <si>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</si>
  <si>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</si>
  <si>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</si>
  <si>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</si>
  <si>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</si>
  <si>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</si>
  <si>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</si>
  <si>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</si>
  <si>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</si>
  <si>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</si>
  <si>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</si>
  <si>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</si>
  <si>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</si>
  <si>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</si>
  <si>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</si>
  <si>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</si>
  <si>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</si>
  <si>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</si>
  <si>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</si>
  <si>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</si>
  <si>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</si>
  <si>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</si>
  <si>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</si>
  <si>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-</t>
  </si>
  <si>
    <t>Сведения</t>
  </si>
  <si>
    <t>Темп роста, в % (2018 г./ 2017 г.)</t>
  </si>
  <si>
    <t xml:space="preserve"> об исполнении бюджета Марксовского муниципального района за 9 месяцев 2018 года в сравнении с 9 месяцами 2017 года</t>
  </si>
  <si>
    <t>Бюджетные назначения на 01.10.2017 года</t>
  </si>
  <si>
    <t>Кассовое исполнение на 01.10.2017 года</t>
  </si>
  <si>
    <t>Бюджетные назначения на 01.10.2018 года</t>
  </si>
  <si>
    <t>Кассовое исполнение на 01.10.2018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</si>
</sst>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topLeftCell="A11" zoomScale="87" zoomScaleSheetLayoutView="87" workbookViewId="0">
      <selection activeCell="F26" sqref="F26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4.5703125" customWidth="1"/>
    <col min="6" max="6" width="16.5703125" customWidth="1"/>
    <col min="7" max="8" width="13.140625" customWidth="1"/>
  </cols>
  <sheetData>
    <row r="1" spans="1:8">
      <c r="A1" s="23" t="s">
        <v>41</v>
      </c>
      <c r="B1" s="23"/>
      <c r="C1" s="23"/>
      <c r="D1" s="23"/>
      <c r="E1" s="23"/>
      <c r="F1" s="23"/>
      <c r="G1" s="23"/>
      <c r="H1" s="23"/>
    </row>
    <row r="2" spans="1:8" ht="18" customHeight="1">
      <c r="A2" s="23" t="s">
        <v>43</v>
      </c>
      <c r="B2" s="23"/>
      <c r="C2" s="23"/>
      <c r="D2" s="23"/>
      <c r="E2" s="23"/>
      <c r="F2" s="23"/>
      <c r="G2" s="23"/>
      <c r="H2" s="23"/>
    </row>
    <row r="3" spans="1:8">
      <c r="A3" s="1"/>
      <c r="B3" s="1"/>
      <c r="C3" s="1"/>
      <c r="D3" s="2" t="s">
        <v>29</v>
      </c>
      <c r="E3" s="1"/>
      <c r="F3" s="1"/>
      <c r="G3" s="2"/>
      <c r="H3" s="2" t="s">
        <v>29</v>
      </c>
    </row>
    <row r="4" spans="1:8" ht="48.75" customHeight="1">
      <c r="A4" s="4" t="s">
        <v>0</v>
      </c>
      <c r="B4" s="4" t="s">
        <v>44</v>
      </c>
      <c r="C4" s="4" t="s">
        <v>45</v>
      </c>
      <c r="D4" s="4" t="s">
        <v>28</v>
      </c>
      <c r="E4" s="4" t="s">
        <v>46</v>
      </c>
      <c r="F4" s="4" t="s">
        <v>47</v>
      </c>
      <c r="G4" s="4" t="s">
        <v>28</v>
      </c>
      <c r="H4" s="21" t="s">
        <v>42</v>
      </c>
    </row>
    <row r="5" spans="1:8">
      <c r="A5" s="25" t="s">
        <v>1</v>
      </c>
      <c r="B5" s="25"/>
      <c r="C5" s="25"/>
      <c r="D5" s="25"/>
    </row>
    <row r="6" spans="1:8">
      <c r="A6" s="5" t="s">
        <v>2</v>
      </c>
      <c r="B6" s="6">
        <f>SUM(B7:B16)</f>
        <v>179373.5</v>
      </c>
      <c r="C6" s="6">
        <f>SUM(C7:C16)</f>
        <v>114921.39999999998</v>
      </c>
      <c r="D6" s="6">
        <f>C6/B6*100</f>
        <v>64.068215204587062</v>
      </c>
      <c r="E6" s="18">
        <f>SUM(E7:E16)</f>
        <v>187732.80000000002</v>
      </c>
      <c r="F6" s="18">
        <f>SUM(F7:F16)</f>
        <v>121534.40000000001</v>
      </c>
      <c r="G6" s="18">
        <f>F6/E6*100</f>
        <v>64.737968005590929</v>
      </c>
      <c r="H6" s="14">
        <f>SUM(F6/C6)*100</f>
        <v>105.75436776788311</v>
      </c>
    </row>
    <row r="7" spans="1:8" ht="30">
      <c r="A7" s="7" t="s">
        <v>32</v>
      </c>
      <c r="B7" s="3">
        <v>91107.1</v>
      </c>
      <c r="C7" s="3">
        <v>57749.3</v>
      </c>
      <c r="D7" s="3">
        <f t="shared" ref="D7:D20" si="0">C7/B7*100</f>
        <v>63.386168586202395</v>
      </c>
      <c r="E7" s="3">
        <v>90208.1</v>
      </c>
      <c r="F7" s="3">
        <v>65084</v>
      </c>
      <c r="G7" s="19">
        <f t="shared" ref="G7" si="1">F7/E7*100</f>
        <v>72.148731654917896</v>
      </c>
      <c r="H7" s="15">
        <f>SUM(F7/C7)*100</f>
        <v>112.70093317148434</v>
      </c>
    </row>
    <row r="8" spans="1:8">
      <c r="A8" s="7" t="s">
        <v>34</v>
      </c>
      <c r="B8" s="3">
        <v>18500</v>
      </c>
      <c r="C8" s="3">
        <v>17086.099999999999</v>
      </c>
      <c r="D8" s="3">
        <f>C8/B8*100</f>
        <v>92.357297297297293</v>
      </c>
      <c r="E8" s="3">
        <v>22803.3</v>
      </c>
      <c r="F8" s="3">
        <v>19615.7</v>
      </c>
      <c r="G8" s="19">
        <f>F8/E8*100</f>
        <v>86.021321475400498</v>
      </c>
      <c r="H8" s="15">
        <f t="shared" ref="H8:H16" si="2">SUM(F8/C8)*100</f>
        <v>114.80501694359744</v>
      </c>
    </row>
    <row r="9" spans="1:8">
      <c r="A9" s="7" t="s">
        <v>33</v>
      </c>
      <c r="B9" s="3">
        <v>21799.9</v>
      </c>
      <c r="C9" s="3">
        <v>14300.6</v>
      </c>
      <c r="D9" s="3">
        <f t="shared" si="0"/>
        <v>65.599383483410463</v>
      </c>
      <c r="E9" s="3">
        <v>22079.7</v>
      </c>
      <c r="F9" s="3">
        <v>11505.9</v>
      </c>
      <c r="G9" s="19">
        <f t="shared" ref="G9" si="3">F9/E9*100</f>
        <v>52.110762374488786</v>
      </c>
      <c r="H9" s="15">
        <f t="shared" si="2"/>
        <v>80.457463323217198</v>
      </c>
    </row>
    <row r="10" spans="1:8" ht="30">
      <c r="A10" s="7" t="s">
        <v>4</v>
      </c>
      <c r="B10" s="3">
        <v>21435.4</v>
      </c>
      <c r="C10" s="3">
        <v>10515.2</v>
      </c>
      <c r="D10" s="3">
        <f>C10/B10*100</f>
        <v>49.055301044067292</v>
      </c>
      <c r="E10" s="3">
        <v>18864.900000000001</v>
      </c>
      <c r="F10" s="3">
        <v>8219.6</v>
      </c>
      <c r="G10" s="19">
        <f>F10/E10*100</f>
        <v>43.570864409564855</v>
      </c>
      <c r="H10" s="15">
        <f t="shared" si="2"/>
        <v>78.168746195982948</v>
      </c>
    </row>
    <row r="11" spans="1:8">
      <c r="A11" s="7" t="s">
        <v>3</v>
      </c>
      <c r="B11" s="3">
        <v>5657.6</v>
      </c>
      <c r="C11" s="3">
        <v>3870.9</v>
      </c>
      <c r="D11" s="3">
        <f t="shared" si="0"/>
        <v>68.41947115384616</v>
      </c>
      <c r="E11" s="3">
        <v>5882.6</v>
      </c>
      <c r="F11" s="3">
        <v>5658.3</v>
      </c>
      <c r="G11" s="19">
        <f t="shared" ref="G11:G15" si="4">F11/E11*100</f>
        <v>96.187060143473971</v>
      </c>
      <c r="H11" s="15">
        <f t="shared" si="2"/>
        <v>146.17530806789119</v>
      </c>
    </row>
    <row r="12" spans="1:8" ht="19.5" customHeight="1">
      <c r="A12" s="7" t="s">
        <v>5</v>
      </c>
      <c r="B12" s="3">
        <v>558.20000000000005</v>
      </c>
      <c r="C12" s="3">
        <v>464</v>
      </c>
      <c r="D12" s="3">
        <f t="shared" si="0"/>
        <v>83.124328197778567</v>
      </c>
      <c r="E12" s="3">
        <v>650</v>
      </c>
      <c r="F12" s="3">
        <v>376.1</v>
      </c>
      <c r="G12" s="19">
        <f t="shared" si="4"/>
        <v>57.861538461538466</v>
      </c>
      <c r="H12" s="15">
        <f t="shared" si="2"/>
        <v>81.056034482758619</v>
      </c>
    </row>
    <row r="13" spans="1:8" ht="31.5" customHeight="1">
      <c r="A13" s="7" t="s">
        <v>35</v>
      </c>
      <c r="B13" s="3">
        <v>1156.9000000000001</v>
      </c>
      <c r="C13" s="3">
        <v>717.9</v>
      </c>
      <c r="D13" s="3">
        <f t="shared" si="0"/>
        <v>62.053764370299938</v>
      </c>
      <c r="E13" s="3">
        <v>22.1</v>
      </c>
      <c r="F13" s="3">
        <v>22.1</v>
      </c>
      <c r="G13" s="19">
        <f t="shared" si="4"/>
        <v>100</v>
      </c>
      <c r="H13" s="15">
        <f t="shared" si="2"/>
        <v>3.0784231787156986</v>
      </c>
    </row>
    <row r="14" spans="1:8" ht="30">
      <c r="A14" s="7" t="s">
        <v>6</v>
      </c>
      <c r="B14" s="3">
        <v>15693.9</v>
      </c>
      <c r="C14" s="3">
        <v>8327.2999999999993</v>
      </c>
      <c r="D14" s="3">
        <f t="shared" si="0"/>
        <v>53.060743346140846</v>
      </c>
      <c r="E14" s="3">
        <v>24554.7</v>
      </c>
      <c r="F14" s="3">
        <v>8728.9</v>
      </c>
      <c r="G14" s="19">
        <f t="shared" si="4"/>
        <v>35.548795139016157</v>
      </c>
      <c r="H14" s="15">
        <f t="shared" si="2"/>
        <v>104.82269162873921</v>
      </c>
    </row>
    <row r="15" spans="1:8">
      <c r="A15" s="7" t="s">
        <v>7</v>
      </c>
      <c r="B15" s="3">
        <v>3464.5</v>
      </c>
      <c r="C15" s="3">
        <v>1889.4</v>
      </c>
      <c r="D15" s="3">
        <f t="shared" si="0"/>
        <v>54.536008081974316</v>
      </c>
      <c r="E15" s="3">
        <v>2667.4</v>
      </c>
      <c r="F15" s="3">
        <v>2323.8000000000002</v>
      </c>
      <c r="G15" s="19">
        <f t="shared" si="4"/>
        <v>87.118542400839772</v>
      </c>
      <c r="H15" s="15">
        <f t="shared" si="2"/>
        <v>122.99142584947602</v>
      </c>
    </row>
    <row r="16" spans="1:8">
      <c r="A16" s="7" t="s">
        <v>8</v>
      </c>
      <c r="B16" s="3"/>
      <c r="C16" s="3">
        <v>0.7</v>
      </c>
      <c r="D16" s="6"/>
      <c r="E16" s="19"/>
      <c r="F16" s="19"/>
      <c r="G16" s="18"/>
      <c r="H16" s="15">
        <f t="shared" si="2"/>
        <v>0</v>
      </c>
    </row>
    <row r="17" spans="1:8">
      <c r="A17" s="5" t="s">
        <v>9</v>
      </c>
      <c r="B17" s="6">
        <f>B20+B18+B19</f>
        <v>706781.29999999993</v>
      </c>
      <c r="C17" s="6">
        <f>C20+C18+C19</f>
        <v>489881.9</v>
      </c>
      <c r="D17" s="6">
        <f t="shared" si="0"/>
        <v>69.311666848005189</v>
      </c>
      <c r="E17" s="18">
        <f>E20+E18+E19</f>
        <v>786164.5</v>
      </c>
      <c r="F17" s="18">
        <f>F20+F18+F19</f>
        <v>572227.60000000009</v>
      </c>
      <c r="G17" s="18">
        <f t="shared" ref="G17:G20" si="5">F17/E17*100</f>
        <v>72.787260172648359</v>
      </c>
      <c r="H17" s="14">
        <f t="shared" ref="H9:H33" si="6">SUM(F17/C17)*100</f>
        <v>116.80929628140989</v>
      </c>
    </row>
    <row r="18" spans="1:8" ht="28.5" customHeight="1">
      <c r="A18" s="7" t="s">
        <v>36</v>
      </c>
      <c r="B18" s="3">
        <v>707281.6</v>
      </c>
      <c r="C18" s="3">
        <v>490382.2</v>
      </c>
      <c r="D18" s="3">
        <f>C18/B18*100</f>
        <v>69.333374429647264</v>
      </c>
      <c r="E18" s="3">
        <v>785470.2</v>
      </c>
      <c r="F18" s="3">
        <v>571533.30000000005</v>
      </c>
      <c r="G18" s="19">
        <f>F18/E18*100</f>
        <v>72.763206038879659</v>
      </c>
      <c r="H18" s="15">
        <f t="shared" si="6"/>
        <v>116.54854111752017</v>
      </c>
    </row>
    <row r="19" spans="1:8" ht="19.5" customHeight="1">
      <c r="A19" s="7" t="s">
        <v>39</v>
      </c>
      <c r="B19" s="3">
        <v>900</v>
      </c>
      <c r="C19" s="3">
        <v>900</v>
      </c>
      <c r="D19" s="3">
        <f>C19/B19*100</f>
        <v>100</v>
      </c>
      <c r="E19" s="3">
        <v>700</v>
      </c>
      <c r="F19" s="3">
        <v>700</v>
      </c>
      <c r="G19" s="19"/>
      <c r="H19" s="15">
        <f t="shared" si="6"/>
        <v>77.777777777777786</v>
      </c>
    </row>
    <row r="20" spans="1:8" ht="19.5" customHeight="1">
      <c r="A20" s="7" t="s">
        <v>10</v>
      </c>
      <c r="B20" s="3">
        <v>-1400.3</v>
      </c>
      <c r="C20" s="3">
        <v>-1400.3</v>
      </c>
      <c r="D20" s="3">
        <f t="shared" si="0"/>
        <v>100</v>
      </c>
      <c r="E20" s="3">
        <v>-5.7</v>
      </c>
      <c r="F20" s="3">
        <v>-5.7</v>
      </c>
      <c r="G20" s="19">
        <f t="shared" si="5"/>
        <v>100</v>
      </c>
      <c r="H20" s="15">
        <f t="shared" si="6"/>
        <v>0.40705563093622799</v>
      </c>
    </row>
    <row r="21" spans="1:8">
      <c r="A21" s="5" t="s">
        <v>11</v>
      </c>
      <c r="B21" s="6">
        <f>B6+B17</f>
        <v>886154.79999999993</v>
      </c>
      <c r="C21" s="6">
        <f>C6+C17</f>
        <v>604803.30000000005</v>
      </c>
      <c r="D21" s="6">
        <f>C21/B21*100</f>
        <v>68.250298931969908</v>
      </c>
      <c r="E21" s="18">
        <f>E6+E17</f>
        <v>973897.3</v>
      </c>
      <c r="F21" s="18">
        <f>F6+F17</f>
        <v>693762.00000000012</v>
      </c>
      <c r="G21" s="18">
        <f>F21/E21*100</f>
        <v>71.235642608311991</v>
      </c>
      <c r="H21" s="14">
        <f t="shared" si="6"/>
        <v>114.7086995061039</v>
      </c>
    </row>
    <row r="22" spans="1:8">
      <c r="A22" s="24" t="s">
        <v>12</v>
      </c>
      <c r="B22" s="24"/>
      <c r="C22" s="24"/>
      <c r="D22" s="24"/>
      <c r="E22" s="20"/>
      <c r="F22" s="20"/>
      <c r="G22" s="20"/>
      <c r="H22" s="14"/>
    </row>
    <row r="23" spans="1:8">
      <c r="A23" s="11" t="s">
        <v>13</v>
      </c>
      <c r="B23" s="12">
        <v>63334.3</v>
      </c>
      <c r="C23" s="13">
        <v>47723.3</v>
      </c>
      <c r="D23" s="12">
        <f t="shared" ref="D23:D32" si="7">C23/B23*100</f>
        <v>75.35142884661235</v>
      </c>
      <c r="E23" s="12">
        <v>77290.899999999994</v>
      </c>
      <c r="F23" s="13">
        <v>55453.1</v>
      </c>
      <c r="G23" s="19">
        <f t="shared" ref="G23" si="8">F23/E23*100</f>
        <v>71.745962331917482</v>
      </c>
      <c r="H23" s="15">
        <f t="shared" si="6"/>
        <v>116.19711964595909</v>
      </c>
    </row>
    <row r="24" spans="1:8" ht="30">
      <c r="A24" s="11" t="s">
        <v>14</v>
      </c>
      <c r="B24" s="12">
        <v>1959.9</v>
      </c>
      <c r="C24" s="12">
        <v>1652.9</v>
      </c>
      <c r="D24" s="12">
        <f>C24/B24*100</f>
        <v>84.335935506913614</v>
      </c>
      <c r="E24" s="12">
        <v>2665.3</v>
      </c>
      <c r="F24" s="12">
        <v>2097.8000000000002</v>
      </c>
      <c r="G24" s="19">
        <f>F24/E24*100</f>
        <v>78.707837766855519</v>
      </c>
      <c r="H24" s="15">
        <f t="shared" si="6"/>
        <v>126.91632887652007</v>
      </c>
    </row>
    <row r="25" spans="1:8">
      <c r="A25" s="7" t="s">
        <v>15</v>
      </c>
      <c r="B25" s="3">
        <v>38638.6</v>
      </c>
      <c r="C25" s="3">
        <v>14826.1</v>
      </c>
      <c r="D25" s="3">
        <f t="shared" si="7"/>
        <v>38.371214277950031</v>
      </c>
      <c r="E25" s="3">
        <v>42350.5</v>
      </c>
      <c r="F25" s="3">
        <v>27304.799999999999</v>
      </c>
      <c r="G25" s="19">
        <f t="shared" ref="G25:G32" si="9">F25/E25*100</f>
        <v>64.473382840816512</v>
      </c>
      <c r="H25" s="15">
        <f t="shared" si="6"/>
        <v>184.16711070342166</v>
      </c>
    </row>
    <row r="26" spans="1:8">
      <c r="A26" s="7" t="s">
        <v>16</v>
      </c>
      <c r="B26" s="3">
        <v>6574.1</v>
      </c>
      <c r="C26" s="3">
        <v>135.6</v>
      </c>
      <c r="D26" s="3">
        <f t="shared" si="7"/>
        <v>2.062639752969988</v>
      </c>
      <c r="E26" s="3">
        <v>7601.5</v>
      </c>
      <c r="F26" s="3">
        <v>4580.7</v>
      </c>
      <c r="G26" s="19">
        <f t="shared" si="9"/>
        <v>60.260474906268499</v>
      </c>
      <c r="H26" s="15">
        <f t="shared" si="6"/>
        <v>3378.0973451327432</v>
      </c>
    </row>
    <row r="27" spans="1:8">
      <c r="A27" s="7" t="s">
        <v>17</v>
      </c>
      <c r="B27" s="3">
        <v>676476.1</v>
      </c>
      <c r="C27" s="3">
        <v>460753.4</v>
      </c>
      <c r="D27" s="3">
        <f t="shared" si="7"/>
        <v>68.110817218819705</v>
      </c>
      <c r="E27" s="3">
        <v>712405</v>
      </c>
      <c r="F27" s="3">
        <v>494306.9</v>
      </c>
      <c r="G27" s="19">
        <f t="shared" si="9"/>
        <v>69.385658438669012</v>
      </c>
      <c r="H27" s="15">
        <f t="shared" si="6"/>
        <v>107.28231196991709</v>
      </c>
    </row>
    <row r="28" spans="1:8">
      <c r="A28" s="7" t="s">
        <v>18</v>
      </c>
      <c r="B28" s="3">
        <v>49511.6</v>
      </c>
      <c r="C28" s="3">
        <v>36167.800000000003</v>
      </c>
      <c r="D28" s="3">
        <f t="shared" si="7"/>
        <v>73.049144038972685</v>
      </c>
      <c r="E28" s="3">
        <v>50619.5</v>
      </c>
      <c r="F28" s="3">
        <v>35651.9</v>
      </c>
      <c r="G28" s="19">
        <f t="shared" si="9"/>
        <v>70.431157952962792</v>
      </c>
      <c r="H28" s="15">
        <f t="shared" si="6"/>
        <v>98.573593085562294</v>
      </c>
    </row>
    <row r="29" spans="1:8">
      <c r="A29" s="7" t="s">
        <v>19</v>
      </c>
      <c r="B29" s="3">
        <v>27461.200000000001</v>
      </c>
      <c r="C29" s="3">
        <v>16738.099999999999</v>
      </c>
      <c r="D29" s="3">
        <f t="shared" si="7"/>
        <v>60.951815652629882</v>
      </c>
      <c r="E29" s="3">
        <v>28929.1</v>
      </c>
      <c r="F29" s="3">
        <v>19549.2</v>
      </c>
      <c r="G29" s="19">
        <f t="shared" si="9"/>
        <v>67.57624675499757</v>
      </c>
      <c r="H29" s="15">
        <f t="shared" si="6"/>
        <v>116.79461826611146</v>
      </c>
    </row>
    <row r="30" spans="1:8">
      <c r="A30" s="7" t="s">
        <v>20</v>
      </c>
      <c r="B30" s="3">
        <v>18972.599999999999</v>
      </c>
      <c r="C30" s="3">
        <v>13575.7</v>
      </c>
      <c r="D30" s="3">
        <f t="shared" si="7"/>
        <v>71.554241379673854</v>
      </c>
      <c r="E30" s="3">
        <v>24876.400000000001</v>
      </c>
      <c r="F30" s="3">
        <v>17522.7</v>
      </c>
      <c r="G30" s="19">
        <f t="shared" si="9"/>
        <v>70.439050666495149</v>
      </c>
      <c r="H30" s="15">
        <f t="shared" si="6"/>
        <v>129.07400723351282</v>
      </c>
    </row>
    <row r="31" spans="1:8" ht="30">
      <c r="A31" s="7" t="s">
        <v>21</v>
      </c>
      <c r="B31" s="3">
        <v>3991.1</v>
      </c>
      <c r="C31" s="3">
        <v>2721.4</v>
      </c>
      <c r="D31" s="3">
        <f t="shared" si="7"/>
        <v>68.186715441858141</v>
      </c>
      <c r="E31" s="3">
        <v>2275</v>
      </c>
      <c r="F31" s="3">
        <v>1524.2</v>
      </c>
      <c r="G31" s="19">
        <f t="shared" si="9"/>
        <v>66.997802197802201</v>
      </c>
      <c r="H31" s="15">
        <f t="shared" si="6"/>
        <v>56.007937091203054</v>
      </c>
    </row>
    <row r="32" spans="1:8">
      <c r="A32" s="7" t="s">
        <v>22</v>
      </c>
      <c r="B32" s="3">
        <v>9672.2000000000007</v>
      </c>
      <c r="C32" s="3">
        <v>7779.5</v>
      </c>
      <c r="D32" s="3">
        <f t="shared" si="7"/>
        <v>80.431546080519425</v>
      </c>
      <c r="E32" s="3">
        <v>9994</v>
      </c>
      <c r="F32" s="3">
        <v>9281</v>
      </c>
      <c r="G32" s="19">
        <f t="shared" si="9"/>
        <v>92.865719431659002</v>
      </c>
      <c r="H32" s="15">
        <f t="shared" si="6"/>
        <v>119.30072626775498</v>
      </c>
    </row>
    <row r="33" spans="1:8">
      <c r="A33" s="5" t="s">
        <v>11</v>
      </c>
      <c r="B33" s="6">
        <f>SUM(B23:B32)</f>
        <v>896591.69999999984</v>
      </c>
      <c r="C33" s="6">
        <f>SUM(C23:C32)</f>
        <v>602073.80000000005</v>
      </c>
      <c r="D33" s="6">
        <f>C33/B33*100</f>
        <v>67.151391207391299</v>
      </c>
      <c r="E33" s="18">
        <f>SUM(E23:E32)</f>
        <v>959007.2</v>
      </c>
      <c r="F33" s="18">
        <f>SUM(F23:F32)</f>
        <v>667272.29999999993</v>
      </c>
      <c r="G33" s="18">
        <f>F33/E33*100</f>
        <v>69.579488037211817</v>
      </c>
      <c r="H33" s="14">
        <f t="shared" si="6"/>
        <v>110.82898807421945</v>
      </c>
    </row>
    <row r="34" spans="1:8" ht="30">
      <c r="A34" s="7" t="s">
        <v>30</v>
      </c>
      <c r="B34" s="3">
        <f>B21-B33</f>
        <v>-10436.899999999907</v>
      </c>
      <c r="C34" s="3">
        <f>C21-C33</f>
        <v>2729.5</v>
      </c>
      <c r="D34" s="3"/>
      <c r="E34" s="19">
        <f>E21-E33</f>
        <v>14890.100000000093</v>
      </c>
      <c r="F34" s="19">
        <f>F21-F33</f>
        <v>26489.700000000186</v>
      </c>
      <c r="G34" s="19"/>
      <c r="H34" s="16" t="s">
        <v>40</v>
      </c>
    </row>
    <row r="35" spans="1:8">
      <c r="A35" s="26" t="s">
        <v>23</v>
      </c>
      <c r="B35" s="27"/>
      <c r="C35" s="27"/>
      <c r="D35" s="28"/>
      <c r="E35" s="20"/>
      <c r="F35" s="20"/>
      <c r="G35" s="20"/>
      <c r="H35" s="15"/>
    </row>
    <row r="36" spans="1:8">
      <c r="A36" s="7" t="s">
        <v>24</v>
      </c>
      <c r="B36" s="3">
        <v>-11406.5</v>
      </c>
      <c r="C36" s="3">
        <v>-14000</v>
      </c>
      <c r="D36" s="3"/>
      <c r="E36" s="3">
        <v>-2200</v>
      </c>
      <c r="F36" s="3">
        <v>-2100</v>
      </c>
      <c r="G36" s="19"/>
      <c r="H36" s="17" t="s">
        <v>40</v>
      </c>
    </row>
    <row r="37" spans="1:8" ht="30">
      <c r="A37" s="7" t="s">
        <v>25</v>
      </c>
      <c r="B37" s="3">
        <v>15829</v>
      </c>
      <c r="C37" s="3">
        <v>15829</v>
      </c>
      <c r="D37" s="3"/>
      <c r="E37" s="3">
        <v>-15000</v>
      </c>
      <c r="F37" s="3">
        <v>-10000</v>
      </c>
      <c r="G37" s="19"/>
      <c r="H37" s="17" t="s">
        <v>40</v>
      </c>
    </row>
    <row r="38" spans="1:8" ht="30">
      <c r="A38" s="7" t="s">
        <v>31</v>
      </c>
      <c r="B38" s="3">
        <v>0</v>
      </c>
      <c r="C38" s="3">
        <v>-965</v>
      </c>
      <c r="D38" s="3"/>
      <c r="E38" s="3">
        <v>0</v>
      </c>
      <c r="F38" s="3">
        <v>-10132.4</v>
      </c>
      <c r="G38" s="19"/>
      <c r="H38" s="17" t="s">
        <v>40</v>
      </c>
    </row>
    <row r="39" spans="1:8" ht="30">
      <c r="A39" s="7" t="s">
        <v>26</v>
      </c>
      <c r="B39" s="3">
        <v>6014.4</v>
      </c>
      <c r="C39" s="3">
        <v>-3593.5</v>
      </c>
      <c r="D39" s="3"/>
      <c r="E39" s="3">
        <v>2309.9</v>
      </c>
      <c r="F39" s="3">
        <v>-4257.3</v>
      </c>
      <c r="G39" s="19"/>
      <c r="H39" s="17" t="s">
        <v>40</v>
      </c>
    </row>
    <row r="40" spans="1:8">
      <c r="A40" s="5" t="s">
        <v>27</v>
      </c>
      <c r="B40" s="6">
        <f>SUM(B36:B39)</f>
        <v>10436.9</v>
      </c>
      <c r="C40" s="6">
        <f>SUM(C36:C39)</f>
        <v>-2729.5</v>
      </c>
      <c r="D40" s="6"/>
      <c r="E40" s="18">
        <f>SUM(E36:E39)</f>
        <v>-14890.1</v>
      </c>
      <c r="F40" s="18">
        <f>SUM(F36:F39)</f>
        <v>-26489.7</v>
      </c>
      <c r="G40" s="18"/>
      <c r="H40" s="17" t="s">
        <v>40</v>
      </c>
    </row>
    <row r="41" spans="1:8">
      <c r="A41" s="9"/>
      <c r="B41" s="10"/>
      <c r="C41" s="10"/>
      <c r="D41" s="10"/>
      <c r="E41" s="10"/>
      <c r="F41" s="10"/>
      <c r="G41" s="10"/>
    </row>
    <row r="42" spans="1:8" ht="45">
      <c r="A42" s="8" t="s">
        <v>37</v>
      </c>
      <c r="C42" s="22"/>
      <c r="D42" s="22"/>
      <c r="F42" s="22" t="s">
        <v>38</v>
      </c>
      <c r="G42" s="22"/>
    </row>
  </sheetData>
  <mergeCells count="7">
    <mergeCell ref="F42:G42"/>
    <mergeCell ref="A2:H2"/>
    <mergeCell ref="A1:H1"/>
    <mergeCell ref="A22:D2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59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2018-10-18T11:57:34Z</cp:lastPrinted>
  <dcterms:created xsi:type="dcterms:W3CDTF">2016-03-17T11:05:02Z</dcterms:created>
  <dcterms:modified xsi:type="dcterms:W3CDTF">2018-10-18T11:57:38Z</dcterms:modified>
</cp:coreProperties>
</file>