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Лист1!$A$1:$H$42</definedName>
  </definedNames>
  <calcPr calcId="124519"/>
</workbook>
</file>

<file path=xl/calcChain.xml><?xml version="1.0" encoding="utf-8"?>
<calcChain xmlns="http://schemas.openxmlformats.org/spreadsheetml/2006/main">
  <c r="G19" i="1"/>
  <c r="H6"/>
  <c r="H33"/>
  <c r="H32"/>
  <c r="H31"/>
  <c r="H30"/>
  <c r="H29"/>
  <c r="H28"/>
  <c r="H27"/>
  <c r="H26"/>
  <c r="H25"/>
  <c r="H24"/>
  <c r="H23"/>
  <c r="H21"/>
  <c r="H20"/>
  <c r="H19"/>
  <c r="H18"/>
  <c r="H17"/>
  <c r="H16"/>
  <c r="H15"/>
  <c r="H14"/>
  <c r="H13"/>
  <c r="H12"/>
  <c r="H11"/>
  <c r="H10"/>
  <c r="H9"/>
  <c r="H7"/>
  <c r="F18"/>
  <c r="E18"/>
  <c r="E17" s="1"/>
  <c r="C17"/>
  <c r="B17"/>
  <c r="D20"/>
  <c r="G20"/>
  <c r="D19"/>
  <c r="F40"/>
  <c r="E40"/>
  <c r="F33"/>
  <c r="E33"/>
  <c r="G32"/>
  <c r="G31"/>
  <c r="G30"/>
  <c r="G29"/>
  <c r="G28"/>
  <c r="G27"/>
  <c r="G26"/>
  <c r="G25"/>
  <c r="G24"/>
  <c r="G23"/>
  <c r="G15"/>
  <c r="G14"/>
  <c r="G13"/>
  <c r="G12"/>
  <c r="G11"/>
  <c r="G10"/>
  <c r="G9"/>
  <c r="G8"/>
  <c r="G7"/>
  <c r="F6"/>
  <c r="E6"/>
  <c r="C40"/>
  <c r="B33"/>
  <c r="C6"/>
  <c r="B6"/>
  <c r="B40"/>
  <c r="F17" l="1"/>
  <c r="E21"/>
  <c r="E34" s="1"/>
  <c r="F21"/>
  <c r="G33"/>
  <c r="G17"/>
  <c r="G18"/>
  <c r="G6"/>
  <c r="F34"/>
  <c r="D13"/>
  <c r="G21" l="1"/>
  <c r="B21"/>
  <c r="C21"/>
  <c r="D32" l="1"/>
  <c r="C33" l="1"/>
  <c r="B34"/>
  <c r="D24"/>
  <c r="D21"/>
  <c r="D25"/>
  <c r="D26"/>
  <c r="D27"/>
  <c r="D28"/>
  <c r="D29"/>
  <c r="D30"/>
  <c r="D31"/>
  <c r="D23"/>
  <c r="D18"/>
  <c r="D17"/>
  <c r="D10"/>
  <c r="D11"/>
  <c r="D8"/>
  <c r="D12"/>
  <c r="D14"/>
  <c r="D15"/>
  <c r="D7"/>
  <c r="D9"/>
  <c r="D6"/>
  <c r="C34" l="1"/>
  <c r="D33"/>
</calcChain>
</file>

<file path=xl/sharedStrings.xml><?xml version="1.0" encoding="utf-8"?>
<sst xmlns="http://schemas.openxmlformats.org/spreadsheetml/2006/main" count="56" uniqueCount="48">
  <si>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</si>
  <si>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</si>
  <si>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</si>
  <si>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</si>
  <si>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</si>
  <si>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</si>
  <si>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</si>
  <si>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</si>
  <si>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Прочие неналоговые доходы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</si>
  <si>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</si>
  <si>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</si>
  <si>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</si>
  <si>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</si>
  <si>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</si>
  <si>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</si>
  <si>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</si>
  <si>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</si>
  <si>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</si>
  <si>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</si>
  <si>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</si>
  <si>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</si>
  <si>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</si>
  <si>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</si>
  <si>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</si>
  <si>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</si>
  <si>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</si>
  <si>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</si>
  <si>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</si>
  <si>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</si>
  <si>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</si>
  <si>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</si>
  <si>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>Иные источники внутреннего финансирования дефицита бюджетов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</si>
  <si>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</si>
  <si>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</si>
  <si>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</si>
  <si>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</si>
  <si>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РФ</t>
  </si>
  <si>
    <t>Председатель
комитета финансов администрации 
Марксовского муниципального района</t>
  </si>
  <si>
    <t>С.В. Чалбушева</t>
  </si>
  <si>
    <t>Бюджетные назначения на 01.10.2017 года</t>
  </si>
  <si>
    <t>Кассовое исполнение на 01.10.2017 года</t>
  </si>
  <si>
    <t>Бюджетные назначения на 01.10.2016 года</t>
  </si>
  <si>
    <t>Кассовое исполнение на 01.10.2016 года</t>
  </si>
  <si>
    <t>Прочие безвозмездные поступления</t>
  </si>
  <si>
    <t>-</t>
  </si>
  <si>
    <t>Темп роста, в % (2017г./ 2016 г.)</t>
  </si>
  <si>
    <t>Сведения</t>
  </si>
  <si>
    <t xml:space="preserve"> об исполнении бюджета Марксовского муниципального района за 9 месяцев 2017 года в сравнении с 9 месяцами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</si>
</sst>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topLeftCell="B31" zoomScaleSheetLayoutView="100" workbookViewId="0">
      <selection activeCell="C39" sqref="C39"/>
    </sheetView>
  </sheetViews>
  <sheetFormatPr defaultRowHeight="1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4.5703125" customWidth="1"/>
    <col min="6" max="6" width="16.5703125" customWidth="1"/>
    <col min="7" max="8" width="13.140625" customWidth="1"/>
  </cols>
  <sheetData>
    <row r="1" spans="1:8">
      <c r="A1" s="20" t="s">
        <v>46</v>
      </c>
      <c r="B1" s="20"/>
      <c r="C1" s="20"/>
      <c r="D1" s="20"/>
      <c r="E1" s="20"/>
      <c r="F1" s="20"/>
      <c r="G1" s="20"/>
      <c r="H1" s="20"/>
    </row>
    <row r="2" spans="1:8" ht="18" customHeight="1">
      <c r="A2" s="20" t="s">
        <v>47</v>
      </c>
      <c r="B2" s="20"/>
      <c r="C2" s="20"/>
      <c r="D2" s="20"/>
      <c r="E2" s="20"/>
      <c r="F2" s="20"/>
      <c r="G2" s="20"/>
      <c r="H2" s="20"/>
    </row>
    <row r="3" spans="1:8">
      <c r="A3" s="1"/>
      <c r="B3" s="1"/>
      <c r="C3" s="1"/>
      <c r="D3" s="2" t="s">
        <v>29</v>
      </c>
      <c r="E3" s="1"/>
      <c r="F3" s="1"/>
      <c r="G3" s="2"/>
      <c r="H3" s="2" t="s">
        <v>29</v>
      </c>
    </row>
    <row r="4" spans="1:8" ht="48.75" customHeight="1">
      <c r="A4" s="4" t="s">
        <v>0</v>
      </c>
      <c r="B4" s="4" t="s">
        <v>41</v>
      </c>
      <c r="C4" s="4" t="s">
        <v>42</v>
      </c>
      <c r="D4" s="4" t="s">
        <v>28</v>
      </c>
      <c r="E4" s="4" t="s">
        <v>39</v>
      </c>
      <c r="F4" s="4" t="s">
        <v>40</v>
      </c>
      <c r="G4" s="4" t="s">
        <v>28</v>
      </c>
      <c r="H4" s="14" t="s">
        <v>45</v>
      </c>
    </row>
    <row r="5" spans="1:8">
      <c r="A5" s="22" t="s">
        <v>1</v>
      </c>
      <c r="B5" s="22"/>
      <c r="C5" s="22"/>
      <c r="D5" s="22"/>
    </row>
    <row r="6" spans="1:8">
      <c r="A6" s="5" t="s">
        <v>2</v>
      </c>
      <c r="B6" s="6">
        <f>SUM(B7:B16)</f>
        <v>170010.5</v>
      </c>
      <c r="C6" s="6">
        <f>SUM(C7:C16)</f>
        <v>114805.5</v>
      </c>
      <c r="D6" s="6">
        <f>C6/B6*100</f>
        <v>67.528476182353444</v>
      </c>
      <c r="E6" s="6">
        <f>SUM(E7:E16)</f>
        <v>179373.5</v>
      </c>
      <c r="F6" s="6">
        <f>SUM(F7:F16)</f>
        <v>114921.39999999998</v>
      </c>
      <c r="G6" s="6">
        <f>F6/E6*100</f>
        <v>64.068215204587062</v>
      </c>
      <c r="H6" s="15">
        <f>SUM(F6/C6)*100</f>
        <v>100.10095335153801</v>
      </c>
    </row>
    <row r="7" spans="1:8" ht="30">
      <c r="A7" s="7" t="s">
        <v>32</v>
      </c>
      <c r="B7" s="3">
        <v>80952.7</v>
      </c>
      <c r="C7" s="3">
        <v>53986.2</v>
      </c>
      <c r="D7" s="3">
        <f t="shared" ref="D7:D20" si="0">C7/B7*100</f>
        <v>66.688572462685002</v>
      </c>
      <c r="E7" s="3">
        <v>91107.1</v>
      </c>
      <c r="F7" s="3">
        <v>57749.3</v>
      </c>
      <c r="G7" s="3">
        <f t="shared" ref="G7" si="1">F7/E7*100</f>
        <v>63.386168586202395</v>
      </c>
      <c r="H7" s="16">
        <f>SUM(F7/C7)*100</f>
        <v>106.97048504988314</v>
      </c>
    </row>
    <row r="8" spans="1:8">
      <c r="A8" s="7" t="s">
        <v>34</v>
      </c>
      <c r="B8" s="3">
        <v>12939</v>
      </c>
      <c r="C8" s="3">
        <v>14439.9</v>
      </c>
      <c r="D8" s="3">
        <f>C8/B8*100</f>
        <v>111.59981451425922</v>
      </c>
      <c r="E8" s="3">
        <v>18500</v>
      </c>
      <c r="F8" s="3">
        <v>17086.099999999999</v>
      </c>
      <c r="G8" s="3">
        <f>F8/E8*100</f>
        <v>92.357297297297293</v>
      </c>
      <c r="H8" s="16">
        <v>0</v>
      </c>
    </row>
    <row r="9" spans="1:8">
      <c r="A9" s="7" t="s">
        <v>33</v>
      </c>
      <c r="B9" s="3">
        <v>21758.799999999999</v>
      </c>
      <c r="C9" s="3">
        <v>15116.7</v>
      </c>
      <c r="D9" s="3">
        <f t="shared" si="0"/>
        <v>69.473959961027262</v>
      </c>
      <c r="E9" s="3">
        <v>21799.9</v>
      </c>
      <c r="F9" s="3">
        <v>14300.6</v>
      </c>
      <c r="G9" s="3">
        <f t="shared" ref="G9" si="2">F9/E9*100</f>
        <v>65.599383483410463</v>
      </c>
      <c r="H9" s="16">
        <f t="shared" ref="H9:H33" si="3">SUM(F9/C9)*100</f>
        <v>94.601334947442226</v>
      </c>
    </row>
    <row r="10" spans="1:8" ht="30">
      <c r="A10" s="7" t="s">
        <v>4</v>
      </c>
      <c r="B10" s="3">
        <v>15552.8</v>
      </c>
      <c r="C10" s="3">
        <v>10557.1</v>
      </c>
      <c r="D10" s="3">
        <f>C10/B10*100</f>
        <v>67.879095725528529</v>
      </c>
      <c r="E10" s="3">
        <v>21435.4</v>
      </c>
      <c r="F10" s="3">
        <v>10515.2</v>
      </c>
      <c r="G10" s="3">
        <f>F10/E10*100</f>
        <v>49.055301044067292</v>
      </c>
      <c r="H10" s="16">
        <f>SUM(F10/C10)*100</f>
        <v>99.603110702749802</v>
      </c>
    </row>
    <row r="11" spans="1:8">
      <c r="A11" s="7" t="s">
        <v>3</v>
      </c>
      <c r="B11" s="3">
        <v>5507.3</v>
      </c>
      <c r="C11" s="3">
        <v>3884.8</v>
      </c>
      <c r="D11" s="3">
        <f t="shared" si="0"/>
        <v>70.539102645579504</v>
      </c>
      <c r="E11" s="3">
        <v>5657.6</v>
      </c>
      <c r="F11" s="3">
        <v>3870.9</v>
      </c>
      <c r="G11" s="3">
        <f t="shared" ref="G11:G15" si="4">F11/E11*100</f>
        <v>68.41947115384616</v>
      </c>
      <c r="H11" s="16">
        <f t="shared" si="3"/>
        <v>99.642195222405277</v>
      </c>
    </row>
    <row r="12" spans="1:8" ht="19.5" customHeight="1">
      <c r="A12" s="7" t="s">
        <v>5</v>
      </c>
      <c r="B12" s="3">
        <v>800</v>
      </c>
      <c r="C12" s="3">
        <v>500.1</v>
      </c>
      <c r="D12" s="3">
        <f t="shared" si="0"/>
        <v>62.512500000000003</v>
      </c>
      <c r="E12" s="3">
        <v>558.20000000000005</v>
      </c>
      <c r="F12" s="3">
        <v>464</v>
      </c>
      <c r="G12" s="3">
        <f t="shared" si="4"/>
        <v>83.124328197778567</v>
      </c>
      <c r="H12" s="16">
        <f t="shared" si="3"/>
        <v>92.781443711257751</v>
      </c>
    </row>
    <row r="13" spans="1:8" ht="31.5" customHeight="1">
      <c r="A13" s="7" t="s">
        <v>35</v>
      </c>
      <c r="B13" s="3">
        <v>487.2</v>
      </c>
      <c r="C13" s="3">
        <v>487.2</v>
      </c>
      <c r="D13" s="3">
        <f t="shared" si="0"/>
        <v>100</v>
      </c>
      <c r="E13" s="3">
        <v>1156.9000000000001</v>
      </c>
      <c r="F13" s="3">
        <v>717.9</v>
      </c>
      <c r="G13" s="3">
        <f t="shared" si="4"/>
        <v>62.053764370299938</v>
      </c>
      <c r="H13" s="16">
        <f t="shared" si="3"/>
        <v>147.35221674876846</v>
      </c>
    </row>
    <row r="14" spans="1:8" ht="30">
      <c r="A14" s="7" t="s">
        <v>6</v>
      </c>
      <c r="B14" s="3">
        <v>27869.599999999999</v>
      </c>
      <c r="C14" s="3">
        <v>13049.1</v>
      </c>
      <c r="D14" s="3">
        <f t="shared" si="0"/>
        <v>46.821985245572236</v>
      </c>
      <c r="E14" s="3">
        <v>15693.9</v>
      </c>
      <c r="F14" s="3">
        <v>8327.2999999999993</v>
      </c>
      <c r="G14" s="3">
        <f t="shared" si="4"/>
        <v>53.060743346140846</v>
      </c>
      <c r="H14" s="16">
        <f t="shared" si="3"/>
        <v>63.815129012728846</v>
      </c>
    </row>
    <row r="15" spans="1:8">
      <c r="A15" s="7" t="s">
        <v>7</v>
      </c>
      <c r="B15" s="3">
        <v>4143.1000000000004</v>
      </c>
      <c r="C15" s="3">
        <v>2770.5</v>
      </c>
      <c r="D15" s="3">
        <f t="shared" si="0"/>
        <v>66.870217952740703</v>
      </c>
      <c r="E15" s="3">
        <v>3464.5</v>
      </c>
      <c r="F15" s="3">
        <v>1889.4</v>
      </c>
      <c r="G15" s="3">
        <f t="shared" si="4"/>
        <v>54.536008081974316</v>
      </c>
      <c r="H15" s="16">
        <f t="shared" si="3"/>
        <v>68.197076340010838</v>
      </c>
    </row>
    <row r="16" spans="1:8">
      <c r="A16" s="7" t="s">
        <v>8</v>
      </c>
      <c r="B16" s="3"/>
      <c r="C16" s="3">
        <v>13.9</v>
      </c>
      <c r="D16" s="6"/>
      <c r="E16" s="3"/>
      <c r="F16" s="3">
        <v>0.7</v>
      </c>
      <c r="G16" s="6"/>
      <c r="H16" s="16">
        <f t="shared" si="3"/>
        <v>5.0359712230215816</v>
      </c>
    </row>
    <row r="17" spans="1:8">
      <c r="A17" s="5" t="s">
        <v>9</v>
      </c>
      <c r="B17" s="6">
        <f>B20+B18+B19</f>
        <v>654009.1</v>
      </c>
      <c r="C17" s="6">
        <f>C20+C18+C19</f>
        <v>459053</v>
      </c>
      <c r="D17" s="6">
        <f t="shared" si="0"/>
        <v>70.190613555682944</v>
      </c>
      <c r="E17" s="6">
        <f>E20+E18+E19</f>
        <v>706781.29999999993</v>
      </c>
      <c r="F17" s="6">
        <f>F20+F18+F19</f>
        <v>489881.9</v>
      </c>
      <c r="G17" s="6">
        <f t="shared" ref="G17:G20" si="5">F17/E17*100</f>
        <v>69.311666848005189</v>
      </c>
      <c r="H17" s="15">
        <f t="shared" si="3"/>
        <v>106.71576048952953</v>
      </c>
    </row>
    <row r="18" spans="1:8" ht="30">
      <c r="A18" s="7" t="s">
        <v>36</v>
      </c>
      <c r="B18" s="3">
        <v>655130</v>
      </c>
      <c r="C18" s="3">
        <v>460173.9</v>
      </c>
      <c r="D18" s="3">
        <f>C18/B18*100</f>
        <v>70.241616167783491</v>
      </c>
      <c r="E18" s="3">
        <f>707281.6</f>
        <v>707281.6</v>
      </c>
      <c r="F18" s="3">
        <f>490382.2</f>
        <v>490382.2</v>
      </c>
      <c r="G18" s="3">
        <f>F18/E18*100</f>
        <v>69.333374429647264</v>
      </c>
      <c r="H18" s="16">
        <f t="shared" si="3"/>
        <v>106.56454005757388</v>
      </c>
    </row>
    <row r="19" spans="1:8" ht="19.5" customHeight="1">
      <c r="A19" s="7" t="s">
        <v>43</v>
      </c>
      <c r="B19" s="3">
        <v>1001.6</v>
      </c>
      <c r="C19" s="3">
        <v>1001.6</v>
      </c>
      <c r="D19" s="3">
        <f>C19/B19*100</f>
        <v>100</v>
      </c>
      <c r="E19" s="3">
        <v>900</v>
      </c>
      <c r="F19" s="3">
        <v>900</v>
      </c>
      <c r="G19" s="3">
        <f>F19/E19*100</f>
        <v>100</v>
      </c>
      <c r="H19" s="16">
        <f t="shared" si="3"/>
        <v>89.856230031948883</v>
      </c>
    </row>
    <row r="20" spans="1:8" ht="19.5" customHeight="1">
      <c r="A20" s="7" t="s">
        <v>10</v>
      </c>
      <c r="B20" s="3">
        <v>-2122.5</v>
      </c>
      <c r="C20" s="3">
        <v>-2122.5</v>
      </c>
      <c r="D20" s="3">
        <f t="shared" si="0"/>
        <v>100</v>
      </c>
      <c r="E20" s="3">
        <v>-1400.3</v>
      </c>
      <c r="F20" s="3">
        <v>-1400.3</v>
      </c>
      <c r="G20" s="3">
        <f t="shared" si="5"/>
        <v>100</v>
      </c>
      <c r="H20" s="16">
        <f t="shared" si="3"/>
        <v>65.974087161366313</v>
      </c>
    </row>
    <row r="21" spans="1:8">
      <c r="A21" s="5" t="s">
        <v>11</v>
      </c>
      <c r="B21" s="6">
        <f>B6+B17</f>
        <v>824019.6</v>
      </c>
      <c r="C21" s="6">
        <f>C6+C17</f>
        <v>573858.5</v>
      </c>
      <c r="D21" s="6">
        <f>C21/B21*100</f>
        <v>69.641365326747078</v>
      </c>
      <c r="E21" s="6">
        <f>E6+E17</f>
        <v>886154.79999999993</v>
      </c>
      <c r="F21" s="6">
        <f>F6+F17</f>
        <v>604803.30000000005</v>
      </c>
      <c r="G21" s="6">
        <f>F21/E21*100</f>
        <v>68.250298931969908</v>
      </c>
      <c r="H21" s="15">
        <f t="shared" si="3"/>
        <v>105.39240945285293</v>
      </c>
    </row>
    <row r="22" spans="1:8">
      <c r="A22" s="21" t="s">
        <v>12</v>
      </c>
      <c r="B22" s="21"/>
      <c r="C22" s="21"/>
      <c r="D22" s="21"/>
      <c r="H22" s="15"/>
    </row>
    <row r="23" spans="1:8">
      <c r="A23" s="11" t="s">
        <v>13</v>
      </c>
      <c r="B23" s="12">
        <v>70345.3</v>
      </c>
      <c r="C23" s="13">
        <v>50124</v>
      </c>
      <c r="D23" s="12">
        <f t="shared" ref="D23:D32" si="6">C23/B23*100</f>
        <v>71.254227361316254</v>
      </c>
      <c r="E23" s="12">
        <v>63334.3</v>
      </c>
      <c r="F23" s="13">
        <v>47723.3</v>
      </c>
      <c r="G23" s="12">
        <f t="shared" ref="G23" si="7">F23/E23*100</f>
        <v>75.35142884661235</v>
      </c>
      <c r="H23" s="16">
        <f t="shared" si="3"/>
        <v>95.210478014523986</v>
      </c>
    </row>
    <row r="24" spans="1:8" ht="30">
      <c r="A24" s="11" t="s">
        <v>14</v>
      </c>
      <c r="B24" s="12">
        <v>2162.4</v>
      </c>
      <c r="C24" s="12">
        <v>1676.7</v>
      </c>
      <c r="D24" s="12">
        <f>C24/B24*100</f>
        <v>77.538845726970024</v>
      </c>
      <c r="E24" s="12">
        <v>1959.9</v>
      </c>
      <c r="F24" s="12">
        <v>1652.9</v>
      </c>
      <c r="G24" s="12">
        <f>F24/E24*100</f>
        <v>84.335935506913614</v>
      </c>
      <c r="H24" s="16">
        <f t="shared" si="3"/>
        <v>98.580545118387306</v>
      </c>
    </row>
    <row r="25" spans="1:8">
      <c r="A25" s="7" t="s">
        <v>15</v>
      </c>
      <c r="B25" s="3">
        <v>28045.1</v>
      </c>
      <c r="C25" s="3">
        <v>7500.9</v>
      </c>
      <c r="D25" s="3">
        <f t="shared" si="6"/>
        <v>26.745848650922976</v>
      </c>
      <c r="E25" s="3">
        <v>38638.6</v>
      </c>
      <c r="F25" s="3">
        <v>14826.1</v>
      </c>
      <c r="G25" s="3">
        <f t="shared" ref="G25:G32" si="8">F25/E25*100</f>
        <v>38.371214277950031</v>
      </c>
      <c r="H25" s="16">
        <f>SUM(F25/C25)*100</f>
        <v>197.65761441960299</v>
      </c>
    </row>
    <row r="26" spans="1:8">
      <c r="A26" s="7" t="s">
        <v>16</v>
      </c>
      <c r="B26" s="3">
        <v>1327.3</v>
      </c>
      <c r="C26" s="3">
        <v>1070.5</v>
      </c>
      <c r="D26" s="3">
        <f t="shared" si="6"/>
        <v>80.65245234686958</v>
      </c>
      <c r="E26" s="3">
        <v>6574.1</v>
      </c>
      <c r="F26" s="3">
        <v>135.6</v>
      </c>
      <c r="G26" s="3">
        <f t="shared" si="8"/>
        <v>2.062639752969988</v>
      </c>
      <c r="H26" s="16">
        <f t="shared" si="3"/>
        <v>12.666978047641289</v>
      </c>
    </row>
    <row r="27" spans="1:8">
      <c r="A27" s="7" t="s">
        <v>17</v>
      </c>
      <c r="B27" s="3">
        <v>652549.6</v>
      </c>
      <c r="C27" s="3">
        <v>443786</v>
      </c>
      <c r="D27" s="3">
        <f t="shared" si="6"/>
        <v>68.008010425567662</v>
      </c>
      <c r="E27" s="3">
        <v>676476.1</v>
      </c>
      <c r="F27" s="3">
        <v>460753.4</v>
      </c>
      <c r="G27" s="3">
        <f t="shared" si="8"/>
        <v>68.110817218819705</v>
      </c>
      <c r="H27" s="16">
        <f t="shared" si="3"/>
        <v>103.82332926230211</v>
      </c>
    </row>
    <row r="28" spans="1:8">
      <c r="A28" s="7" t="s">
        <v>18</v>
      </c>
      <c r="B28" s="3">
        <v>26770.6</v>
      </c>
      <c r="C28" s="3">
        <v>19694.7</v>
      </c>
      <c r="D28" s="3">
        <f t="shared" si="6"/>
        <v>73.568392191433901</v>
      </c>
      <c r="E28" s="3">
        <v>49511.6</v>
      </c>
      <c r="F28" s="3">
        <v>36167.800000000003</v>
      </c>
      <c r="G28" s="3">
        <f t="shared" si="8"/>
        <v>73.049144038972685</v>
      </c>
      <c r="H28" s="16">
        <f t="shared" si="3"/>
        <v>183.64229970499679</v>
      </c>
    </row>
    <row r="29" spans="1:8">
      <c r="A29" s="7" t="s">
        <v>19</v>
      </c>
      <c r="B29" s="3">
        <v>28696</v>
      </c>
      <c r="C29" s="3">
        <v>18204.7</v>
      </c>
      <c r="D29" s="3">
        <f t="shared" si="6"/>
        <v>63.439852244215224</v>
      </c>
      <c r="E29" s="3">
        <v>27461.200000000001</v>
      </c>
      <c r="F29" s="3">
        <v>16738.099999999999</v>
      </c>
      <c r="G29" s="3">
        <f t="shared" si="8"/>
        <v>60.951815652629882</v>
      </c>
      <c r="H29" s="16">
        <f t="shared" si="3"/>
        <v>91.943838679022434</v>
      </c>
    </row>
    <row r="30" spans="1:8">
      <c r="A30" s="7" t="s">
        <v>20</v>
      </c>
      <c r="B30" s="3">
        <v>16594.2</v>
      </c>
      <c r="C30" s="3">
        <v>9673.7999999999993</v>
      </c>
      <c r="D30" s="3">
        <f t="shared" si="6"/>
        <v>58.296272191488583</v>
      </c>
      <c r="E30" s="3">
        <v>18972.599999999999</v>
      </c>
      <c r="F30" s="3">
        <v>13575.7</v>
      </c>
      <c r="G30" s="3">
        <f t="shared" si="8"/>
        <v>71.554241379673854</v>
      </c>
      <c r="H30" s="16">
        <f t="shared" si="3"/>
        <v>140.33471851805911</v>
      </c>
    </row>
    <row r="31" spans="1:8" ht="30">
      <c r="A31" s="7" t="s">
        <v>21</v>
      </c>
      <c r="B31" s="3">
        <v>4893.1000000000004</v>
      </c>
      <c r="C31" s="3">
        <v>3647.9</v>
      </c>
      <c r="D31" s="3">
        <f t="shared" si="6"/>
        <v>74.551920050683606</v>
      </c>
      <c r="E31" s="3">
        <v>3991.1</v>
      </c>
      <c r="F31" s="3">
        <v>2721.4</v>
      </c>
      <c r="G31" s="3">
        <f t="shared" si="8"/>
        <v>68.186715441858141</v>
      </c>
      <c r="H31" s="16">
        <f t="shared" si="3"/>
        <v>74.601825707941558</v>
      </c>
    </row>
    <row r="32" spans="1:8">
      <c r="A32" s="7" t="s">
        <v>22</v>
      </c>
      <c r="B32" s="3">
        <v>11502.6</v>
      </c>
      <c r="C32" s="3">
        <v>9451.7999999999993</v>
      </c>
      <c r="D32" s="3">
        <f t="shared" si="6"/>
        <v>82.170987428929095</v>
      </c>
      <c r="E32" s="3">
        <v>9672.2000000000007</v>
      </c>
      <c r="F32" s="3">
        <v>7779.5</v>
      </c>
      <c r="G32" s="3">
        <f t="shared" si="8"/>
        <v>80.431546080519425</v>
      </c>
      <c r="H32" s="16">
        <f t="shared" si="3"/>
        <v>82.307073784887535</v>
      </c>
    </row>
    <row r="33" spans="1:8">
      <c r="A33" s="5" t="s">
        <v>11</v>
      </c>
      <c r="B33" s="6">
        <f>SUM(B23:B32)</f>
        <v>842886.19999999984</v>
      </c>
      <c r="C33" s="6">
        <f>SUM(C23:C32)</f>
        <v>564831.00000000012</v>
      </c>
      <c r="D33" s="6">
        <f>C33/B33*100</f>
        <v>67.011537263274718</v>
      </c>
      <c r="E33" s="6">
        <f>SUM(E23:E32)</f>
        <v>896591.69999999984</v>
      </c>
      <c r="F33" s="6">
        <f>SUM(F23:F32)</f>
        <v>602073.80000000005</v>
      </c>
      <c r="G33" s="6">
        <f>F33/E33*100</f>
        <v>67.151391207391299</v>
      </c>
      <c r="H33" s="15">
        <f t="shared" si="3"/>
        <v>106.59361826811913</v>
      </c>
    </row>
    <row r="34" spans="1:8" ht="30">
      <c r="A34" s="7" t="s">
        <v>30</v>
      </c>
      <c r="B34" s="3">
        <f>B21-B33</f>
        <v>-18866.59999999986</v>
      </c>
      <c r="C34" s="3">
        <f>C21-C33</f>
        <v>9027.4999999998836</v>
      </c>
      <c r="D34" s="3"/>
      <c r="E34" s="3">
        <f>E21-E33</f>
        <v>-10436.899999999907</v>
      </c>
      <c r="F34" s="3">
        <f>F21-F33</f>
        <v>2729.5</v>
      </c>
      <c r="G34" s="3"/>
      <c r="H34" s="17" t="s">
        <v>44</v>
      </c>
    </row>
    <row r="35" spans="1:8">
      <c r="A35" s="23" t="s">
        <v>23</v>
      </c>
      <c r="B35" s="24"/>
      <c r="C35" s="24"/>
      <c r="D35" s="25"/>
      <c r="H35" s="16"/>
    </row>
    <row r="36" spans="1:8">
      <c r="A36" s="7" t="s">
        <v>24</v>
      </c>
      <c r="B36" s="3">
        <v>21318.6</v>
      </c>
      <c r="C36" s="3">
        <v>0</v>
      </c>
      <c r="D36" s="3"/>
      <c r="E36" s="3">
        <v>-11406.5</v>
      </c>
      <c r="F36" s="3">
        <v>-14000</v>
      </c>
      <c r="G36" s="3"/>
      <c r="H36" s="18" t="s">
        <v>44</v>
      </c>
    </row>
    <row r="37" spans="1:8" ht="30">
      <c r="A37" s="7" t="s">
        <v>25</v>
      </c>
      <c r="B37" s="3">
        <v>-8200</v>
      </c>
      <c r="C37" s="3">
        <v>-8200</v>
      </c>
      <c r="D37" s="3"/>
      <c r="E37" s="3">
        <v>15829</v>
      </c>
      <c r="F37" s="3">
        <v>15829</v>
      </c>
      <c r="G37" s="3"/>
      <c r="H37" s="18" t="s">
        <v>44</v>
      </c>
    </row>
    <row r="38" spans="1:8" ht="30">
      <c r="A38" s="7" t="s">
        <v>31</v>
      </c>
      <c r="B38" s="3">
        <v>0</v>
      </c>
      <c r="C38" s="3">
        <v>-2621.4</v>
      </c>
      <c r="D38" s="3"/>
      <c r="E38" s="3">
        <v>0</v>
      </c>
      <c r="F38" s="3">
        <v>-965</v>
      </c>
      <c r="G38" s="3"/>
      <c r="H38" s="18" t="s">
        <v>44</v>
      </c>
    </row>
    <row r="39" spans="1:8" ht="30">
      <c r="A39" s="7" t="s">
        <v>26</v>
      </c>
      <c r="B39" s="3">
        <v>5748</v>
      </c>
      <c r="C39" s="3">
        <v>1793.9</v>
      </c>
      <c r="D39" s="3"/>
      <c r="E39" s="3">
        <v>6014.4</v>
      </c>
      <c r="F39" s="3">
        <v>-3593.5</v>
      </c>
      <c r="G39" s="3"/>
      <c r="H39" s="18" t="s">
        <v>44</v>
      </c>
    </row>
    <row r="40" spans="1:8">
      <c r="A40" s="5" t="s">
        <v>27</v>
      </c>
      <c r="B40" s="6">
        <f>SUM(B36:B39)</f>
        <v>18866.599999999999</v>
      </c>
      <c r="C40" s="6">
        <f>SUM(C36:C39)</f>
        <v>-9027.5</v>
      </c>
      <c r="D40" s="6"/>
      <c r="E40" s="6">
        <f>SUM(E36:E39)</f>
        <v>10436.9</v>
      </c>
      <c r="F40" s="6">
        <f>SUM(F36:F39)</f>
        <v>-2729.5</v>
      </c>
      <c r="G40" s="6"/>
      <c r="H40" s="18" t="s">
        <v>44</v>
      </c>
    </row>
    <row r="41" spans="1:8">
      <c r="A41" s="9"/>
      <c r="B41" s="10"/>
      <c r="C41" s="10"/>
      <c r="D41" s="10"/>
      <c r="E41" s="10"/>
      <c r="F41" s="10"/>
      <c r="G41" s="10"/>
    </row>
    <row r="42" spans="1:8" ht="45">
      <c r="A42" s="8" t="s">
        <v>37</v>
      </c>
      <c r="C42" s="19"/>
      <c r="D42" s="19"/>
      <c r="F42" s="19" t="s">
        <v>38</v>
      </c>
      <c r="G42" s="19"/>
    </row>
  </sheetData>
  <mergeCells count="7">
    <mergeCell ref="F42:G42"/>
    <mergeCell ref="A2:H2"/>
    <mergeCell ref="A1:H1"/>
    <mergeCell ref="A22:D22"/>
    <mergeCell ref="A5:D5"/>
    <mergeCell ref="C42:D42"/>
    <mergeCell ref="A35:D35"/>
  </mergeCells>
  <pageMargins left="0.89" right="0.11811023622047245" top="0.15748031496062992" bottom="0.15748031496062992" header="0.31496062992125984" footer="0.31496062992125984"/>
  <pageSetup paperSize="9" scale="59" orientation="portrait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2017-10-16T10:29:25Z</cp:lastPrinted>
  <dcterms:created xsi:type="dcterms:W3CDTF">2016-03-17T11:05:02Z</dcterms:created>
  <dcterms:modified xsi:type="dcterms:W3CDTF">2017-10-16T10:29:29Z</dcterms:modified>
</cp:coreProperties>
</file>