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МП" sheetId="1" r:id="rId1"/>
  </sheets>
  <definedNames>
    <definedName name="_xlnm._FilterDatabase" localSheetId="0" hidden="1">'МП'!$A$6:$B$6</definedName>
  </definedNames>
  <calcPr fullCalcOnLoad="1"/>
</workbook>
</file>

<file path=xl/sharedStrings.xml><?xml version="1.0" encoding="utf-8"?>
<sst xmlns="http://schemas.openxmlformats.org/spreadsheetml/2006/main" count="89" uniqueCount="89">
  <si>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</si>
  <si>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</si>
  <si>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Подпрограмма "Обеспечение жилыми помещениями  молодых семей  Марксовского муниципального района"</t>
  </si>
  <si>
    <t>Муниципальная программа «Противодействие коррупции  в Марксовском муниципальном районе на 2015-2017 годы»</t>
  </si>
  <si>
    <t>Муниципальная программа «Информационное общество на 2015-2017 годы»</t>
  </si>
  <si>
    <t>83 0 00 00000</t>
  </si>
  <si>
    <t>82 0 00 00000</t>
  </si>
  <si>
    <t>80 0 00 00000</t>
  </si>
  <si>
    <t>76 0 00 00000</t>
  </si>
  <si>
    <t>2</t>
  </si>
  <si>
    <t>Председатель комитета финансов</t>
  </si>
  <si>
    <t>С.В. Чалбушева</t>
  </si>
  <si>
    <t>78 3 00 00000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</si>
  <si>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</si>
  <si>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тыс.руб.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</si>
  <si>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</si>
  <si>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</si>
  <si>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</si>
  <si>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</si>
  <si>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</si>
  <si>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</si>
  <si>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</si>
  <si>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77 3 00 00000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</si>
  <si>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</si>
  <si>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</si>
  <si>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</si>
  <si>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>Подпрограмма "Развитие молодежной политики Марксовского муниципального района на 2015-2017 годы"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</si>
  <si>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</si>
  <si>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</si>
  <si>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</si>
  <si>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</si>
  <si>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</si>
  <si>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</si>
  <si>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Подпрограмма "Сохранение и развитие библиотечной и культурно-досуговой деятельности на 2015-2017 годы"</t>
  </si>
  <si>
    <t>Муниципальные программы</t>
  </si>
  <si>
    <t>Муниципальная программа "Развитие культуры на территории Марксовского муниципального района Саратовской области на 2015-2017 годы"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</si>
  <si>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</si>
  <si>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</si>
  <si>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</si>
  <si>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Муниципальная программа "Развитие муниципальной службы в администрации Марксовского муниципального района на 2015-2018 годы"</t>
  </si>
  <si>
    <t>79 0 00 00000</t>
  </si>
  <si>
    <t>77 1 00 00000</t>
  </si>
  <si>
    <t>78 0 00 00000</t>
  </si>
  <si>
    <t>73 0 00 00000</t>
  </si>
  <si>
    <t>73 2 00 00000</t>
  </si>
  <si>
    <t>74 0 00 00000</t>
  </si>
  <si>
    <t>78 1 00 00000</t>
  </si>
  <si>
    <t>73 1 00 00000</t>
  </si>
  <si>
    <t>72 0 00 00000</t>
  </si>
  <si>
    <t>72 1 00 00000</t>
  </si>
  <si>
    <t>72 2 00 00000</t>
  </si>
  <si>
    <t>71 0 00 00000</t>
  </si>
  <si>
    <t>71 1 00 00000</t>
  </si>
  <si>
    <t>71 2 00 00000</t>
  </si>
  <si>
    <t>77 0 00 00000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</si>
  <si>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</si>
  <si>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</si>
  <si>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84 0 00 00000</t>
  </si>
  <si>
    <t>Муниципальная программа "Развитие транспортной системы в Марксовском муниципальном районе на 2016-2018 годы"</t>
  </si>
  <si>
    <t>78 4 00 00000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</si>
  <si>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</si>
  <si>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72 3 00 00000</t>
  </si>
  <si>
    <t>Подпрограмма "Поддержка муниципальных образований Марксовского муниципального района в сфере культуры" на 2017 год</t>
  </si>
  <si>
    <t>78 2 00 00000</t>
  </si>
  <si>
    <t>Подпрограмма "Повышение качества водоснабжения и водоотведения на период до 2020 года"</t>
  </si>
  <si>
    <t>% исполнения 2017 год</t>
  </si>
  <si>
    <t>Темп роста, в % (2018г./2017г.)</t>
  </si>
  <si>
    <t>Муниципальная программа "Развитие сельского хозяйства в Марксовском муниципальном районе на 2015-2020 годы"</t>
  </si>
  <si>
    <t>81 0 00 00000</t>
  </si>
  <si>
    <t>Подпрограмма "Доступная среда"</t>
  </si>
  <si>
    <t>78 5 00 00000</t>
  </si>
  <si>
    <t>85 0 00 00000</t>
  </si>
  <si>
    <t>86 0 00 00000</t>
  </si>
  <si>
    <t>87 0 00 00000</t>
  </si>
  <si>
    <t>88 0 00 00000</t>
  </si>
  <si>
    <t>Муниципальная программа "Сохранение объектов культурного наследия Марксовского муниципального района на 2018-2020 годы"</t>
  </si>
  <si>
    <t>Муниципальная программа "Профилактика терроризма в Марксовском муниципальном районе на 2018-2020 годы"</t>
  </si>
  <si>
    <t>Муниципальная программа "Развитие молодежной политики и туризма Марксовского муниципального района на 2018-2020 годы"</t>
  </si>
  <si>
    <t>Муниципальная программа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</si>
  <si>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Подпрограмма "Развитие молодежной политики Марксовского муниципального района на 2018-2020 годы"</t>
  </si>
  <si>
    <t>Подпрограмма "Развитие туризма на территории Марксовского муниципального района на 2018-2020 годы"</t>
  </si>
  <si>
    <t>87 1 00 00000</t>
  </si>
  <si>
    <t>87 2 00 00000</t>
  </si>
  <si>
    <t>% исполнения 2018 год</t>
  </si>
  <si>
    <t xml:space="preserve">Бюджетные назначения по состоянию на 01.07.2017 года </t>
  </si>
  <si>
    <t>Исполнено на 01.07.2017 года</t>
  </si>
  <si>
    <t>Исполнено на 01.07.2018 года</t>
  </si>
  <si>
    <t xml:space="preserve">Бюджетные назначения по состоянию на 01.07.2018 года </t>
  </si>
  <si>
    <t xml:space="preserve">Информация 
об объемах бюджетных ассигнований на реализацию муниципальных программ Марксовского муниципального района
за 1 полугодие 2018 года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</si>
</sst>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  <numFmt numFmtId="183" formatCode="_-* #,##0.0_р_._-;\-* #,##0.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1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167" fontId="4" fillId="32" borderId="11" xfId="0" applyNumberFormat="1" applyFont="1" applyFill="1" applyBorder="1" applyAlignment="1" applyProtection="1">
      <alignment horizontal="center" vertical="center" wrapText="1"/>
      <protection/>
    </xf>
    <xf numFmtId="167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83" fontId="4" fillId="0" borderId="0" xfId="62" applyNumberFormat="1" applyFont="1" applyFill="1" applyAlignment="1" applyProtection="1">
      <alignment horizontal="center" vertical="center"/>
      <protection/>
    </xf>
    <xf numFmtId="183" fontId="4" fillId="0" borderId="0" xfId="62" applyNumberFormat="1" applyFont="1" applyFill="1" applyBorder="1" applyAlignment="1" applyProtection="1">
      <alignment horizontal="left" vertical="center"/>
      <protection/>
    </xf>
    <xf numFmtId="183" fontId="4" fillId="32" borderId="11" xfId="62" applyNumberFormat="1" applyFont="1" applyFill="1" applyBorder="1" applyAlignment="1" applyProtection="1">
      <alignment horizontal="center" vertical="center" wrapText="1"/>
      <protection/>
    </xf>
    <xf numFmtId="183" fontId="5" fillId="32" borderId="10" xfId="62" applyNumberFormat="1" applyFont="1" applyFill="1" applyBorder="1" applyAlignment="1" applyProtection="1">
      <alignment horizontal="center" vertical="center" wrapText="1"/>
      <protection/>
    </xf>
    <xf numFmtId="183" fontId="4" fillId="32" borderId="10" xfId="62" applyNumberFormat="1" applyFont="1" applyFill="1" applyBorder="1" applyAlignment="1" applyProtection="1">
      <alignment horizontal="center" vertical="center" wrapText="1"/>
      <protection/>
    </xf>
    <xf numFmtId="183" fontId="4" fillId="32" borderId="14" xfId="62" applyNumberFormat="1" applyFont="1" applyFill="1" applyBorder="1" applyAlignment="1" applyProtection="1">
      <alignment horizontal="center" vertical="center" wrapText="1"/>
      <protection/>
    </xf>
    <xf numFmtId="183" fontId="5" fillId="32" borderId="14" xfId="62" applyNumberFormat="1" applyFont="1" applyFill="1" applyBorder="1" applyAlignment="1" applyProtection="1">
      <alignment horizontal="center" vertical="center" wrapText="1"/>
      <protection/>
    </xf>
    <xf numFmtId="183" fontId="5" fillId="0" borderId="10" xfId="62" applyNumberFormat="1" applyFont="1" applyFill="1" applyBorder="1" applyAlignment="1" applyProtection="1">
      <alignment horizontal="center" vertical="center" wrapText="1"/>
      <protection/>
    </xf>
    <xf numFmtId="183" fontId="4" fillId="0" borderId="10" xfId="62" applyNumberFormat="1" applyFont="1" applyFill="1" applyBorder="1" applyAlignment="1" applyProtection="1">
      <alignment horizontal="center" vertical="center" wrapText="1"/>
      <protection/>
    </xf>
    <xf numFmtId="183" fontId="4" fillId="0" borderId="14" xfId="62" applyNumberFormat="1" applyFont="1" applyFill="1" applyBorder="1" applyAlignment="1" applyProtection="1">
      <alignment horizontal="center" vertical="center" wrapText="1"/>
      <protection/>
    </xf>
    <xf numFmtId="183" fontId="4" fillId="32" borderId="0" xfId="62" applyNumberFormat="1" applyFont="1" applyFill="1" applyBorder="1" applyAlignment="1" applyProtection="1">
      <alignment horizontal="center" vertical="center" wrapText="1"/>
      <protection/>
    </xf>
    <xf numFmtId="183" fontId="5" fillId="0" borderId="0" xfId="62" applyNumberFormat="1" applyFont="1" applyFill="1" applyBorder="1" applyAlignment="1" applyProtection="1">
      <alignment horizontal="center" vertical="center"/>
      <protection/>
    </xf>
    <xf numFmtId="183" fontId="7" fillId="0" borderId="0" xfId="62" applyNumberFormat="1" applyFont="1" applyFill="1" applyAlignment="1" applyProtection="1">
      <alignment horizontal="center" vertical="center"/>
      <protection/>
    </xf>
    <xf numFmtId="183" fontId="7" fillId="0" borderId="0" xfId="62" applyNumberFormat="1" applyFont="1" applyFill="1" applyAlignment="1" applyProtection="1">
      <alignment horizontal="left" vertical="center"/>
      <protection/>
    </xf>
    <xf numFmtId="183" fontId="1" fillId="0" borderId="0" xfId="62" applyNumberFormat="1" applyFont="1" applyFill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7" xfId="0" applyNumberFormat="1" applyFont="1" applyFill="1" applyBorder="1" applyAlignment="1" applyProtection="1">
      <alignment horizontal="center" vertical="center" wrapText="1"/>
      <protection/>
    </xf>
    <xf numFmtId="49" fontId="6" fillId="32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83" fontId="6" fillId="32" borderId="17" xfId="62" applyNumberFormat="1" applyFont="1" applyFill="1" applyBorder="1" applyAlignment="1" applyProtection="1">
      <alignment horizontal="center" vertical="center" wrapText="1"/>
      <protection/>
    </xf>
    <xf numFmtId="183" fontId="6" fillId="32" borderId="12" xfId="6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1" max="1" width="64.875" style="2" customWidth="1"/>
    <col min="2" max="2" width="14.00390625" style="1" customWidth="1"/>
    <col min="3" max="3" width="13.875" style="62" customWidth="1"/>
    <col min="4" max="4" width="14.75390625" style="62" customWidth="1"/>
    <col min="5" max="5" width="10.75390625" style="32" customWidth="1"/>
    <col min="6" max="6" width="12.00390625" style="62" customWidth="1"/>
    <col min="7" max="7" width="11.125" style="62" customWidth="1"/>
    <col min="8" max="8" width="11.125" style="32" customWidth="1"/>
    <col min="9" max="9" width="14.375" style="18" customWidth="1"/>
    <col min="10" max="10" width="9.125" style="18" customWidth="1"/>
    <col min="11" max="16384" width="9.125" style="3" customWidth="1"/>
  </cols>
  <sheetData>
    <row r="1" spans="1:8" ht="15.75">
      <c r="A1" s="8"/>
      <c r="B1" s="9"/>
      <c r="C1" s="48"/>
      <c r="D1" s="48"/>
      <c r="E1" s="15"/>
      <c r="F1" s="48"/>
      <c r="G1" s="48"/>
      <c r="H1" s="15"/>
    </row>
    <row r="2" spans="1:9" ht="48" customHeight="1">
      <c r="A2" s="68" t="s">
        <v>88</v>
      </c>
      <c r="B2" s="68"/>
      <c r="C2" s="68"/>
      <c r="D2" s="68"/>
      <c r="E2" s="68"/>
      <c r="F2" s="68"/>
      <c r="G2" s="68"/>
      <c r="H2" s="68"/>
      <c r="I2" s="68"/>
    </row>
    <row r="3" spans="1:9" ht="17.25" customHeight="1">
      <c r="A3" s="12"/>
      <c r="B3" s="11"/>
      <c r="C3" s="49"/>
      <c r="D3" s="49"/>
      <c r="E3" s="13"/>
      <c r="F3" s="49"/>
      <c r="G3" s="49"/>
      <c r="H3" s="13"/>
      <c r="I3" s="46" t="s">
        <v>14</v>
      </c>
    </row>
    <row r="4" spans="1:10" s="4" customFormat="1" ht="32.25" customHeight="1">
      <c r="A4" s="63" t="s">
        <v>37</v>
      </c>
      <c r="B4" s="65" t="s">
        <v>38</v>
      </c>
      <c r="C4" s="69" t="s">
        <v>84</v>
      </c>
      <c r="D4" s="69" t="s">
        <v>85</v>
      </c>
      <c r="E4" s="66" t="s">
        <v>65</v>
      </c>
      <c r="F4" s="69" t="s">
        <v>87</v>
      </c>
      <c r="G4" s="69" t="s">
        <v>86</v>
      </c>
      <c r="H4" s="66" t="s">
        <v>83</v>
      </c>
      <c r="I4" s="66" t="s">
        <v>66</v>
      </c>
      <c r="J4" s="31"/>
    </row>
    <row r="5" spans="1:10" s="4" customFormat="1" ht="41.25" customHeight="1">
      <c r="A5" s="64"/>
      <c r="B5" s="65"/>
      <c r="C5" s="70"/>
      <c r="D5" s="70"/>
      <c r="E5" s="67"/>
      <c r="F5" s="70"/>
      <c r="G5" s="70"/>
      <c r="H5" s="67"/>
      <c r="I5" s="67"/>
      <c r="J5" s="31"/>
    </row>
    <row r="6" spans="1:10" s="4" customFormat="1" ht="13.5" customHeight="1">
      <c r="A6" s="23">
        <v>1</v>
      </c>
      <c r="B6" s="21" t="s">
        <v>9</v>
      </c>
      <c r="C6" s="50"/>
      <c r="D6" s="50"/>
      <c r="E6" s="21"/>
      <c r="F6" s="50"/>
      <c r="G6" s="50"/>
      <c r="H6" s="21"/>
      <c r="I6" s="24"/>
      <c r="J6" s="31"/>
    </row>
    <row r="7" spans="1:9" ht="23.25" customHeight="1">
      <c r="A7" s="22" t="s">
        <v>34</v>
      </c>
      <c r="B7" s="26"/>
      <c r="C7" s="51">
        <f>SUM(C8+C11+C15+C18+C19+C22+C23+C27+C33+C34+C36+C37+C44+C35+C38)</f>
        <v>699954.2999999999</v>
      </c>
      <c r="D7" s="51">
        <f>SUM(D8+D11+D15+D18+D19+D22+D23+D27+D33+D34+D36+D37+D44+D35+D38)</f>
        <v>337742.9</v>
      </c>
      <c r="E7" s="45">
        <f aca="true" t="shared" si="0" ref="E7:E37">SUM(D7/C7)*100</f>
        <v>48.252135889443075</v>
      </c>
      <c r="F7" s="51">
        <f>SUM(F8+F11+F15+F18+F19+F22+F23+F27+F33+F34+F36+F37+F44+F35+F38+F39+F40+F41)</f>
        <v>775347.6000000001</v>
      </c>
      <c r="G7" s="51">
        <f>SUM(G8+G11+G15+G18+G19+G22+G23+G27+G33+G34+G36+G37+G44+G35+G38+G39+G40+G41)</f>
        <v>361018.8</v>
      </c>
      <c r="H7" s="45">
        <f aca="true" t="shared" si="1" ref="H7:H44">SUM(G7/F7)*100</f>
        <v>46.562187075835396</v>
      </c>
      <c r="I7" s="45">
        <f>SUM(G7)*100/D7</f>
        <v>106.89160305072289</v>
      </c>
    </row>
    <row r="8" spans="1:9" ht="33.75" customHeight="1">
      <c r="A8" s="19" t="s">
        <v>29</v>
      </c>
      <c r="B8" s="33" t="s">
        <v>51</v>
      </c>
      <c r="C8" s="51">
        <f>SUM(C9:C10)</f>
        <v>589305.9</v>
      </c>
      <c r="D8" s="51">
        <f>SUM(D9:D10)</f>
        <v>290301.2</v>
      </c>
      <c r="E8" s="45">
        <f t="shared" si="0"/>
        <v>49.261546507509934</v>
      </c>
      <c r="F8" s="51">
        <f>SUM(F9:F10)</f>
        <v>644635.25</v>
      </c>
      <c r="G8" s="51">
        <f>SUM(G9:G10)</f>
        <v>309423.3</v>
      </c>
      <c r="H8" s="45">
        <f t="shared" si="1"/>
        <v>47.9997486950954</v>
      </c>
      <c r="I8" s="45">
        <f aca="true" t="shared" si="2" ref="I8:I44">SUM(G8)*100/D8</f>
        <v>106.58698620605081</v>
      </c>
    </row>
    <row r="9" spans="1:9" ht="21" customHeight="1">
      <c r="A9" s="6" t="s">
        <v>30</v>
      </c>
      <c r="B9" s="26" t="s">
        <v>52</v>
      </c>
      <c r="C9" s="53">
        <v>137780.9</v>
      </c>
      <c r="D9" s="53">
        <v>58858</v>
      </c>
      <c r="E9" s="44">
        <f t="shared" si="0"/>
        <v>42.71854807161225</v>
      </c>
      <c r="F9" s="52">
        <v>144982.25</v>
      </c>
      <c r="G9" s="53">
        <v>63221.75</v>
      </c>
      <c r="H9" s="44">
        <f t="shared" si="1"/>
        <v>43.60654493912186</v>
      </c>
      <c r="I9" s="45">
        <f t="shared" si="2"/>
        <v>107.41403037819838</v>
      </c>
    </row>
    <row r="10" spans="1:9" ht="30.75" customHeight="1">
      <c r="A10" s="6" t="s">
        <v>31</v>
      </c>
      <c r="B10" s="26" t="s">
        <v>53</v>
      </c>
      <c r="C10" s="53">
        <v>451525</v>
      </c>
      <c r="D10" s="53">
        <v>231443.2</v>
      </c>
      <c r="E10" s="44">
        <f t="shared" si="0"/>
        <v>51.25811416865068</v>
      </c>
      <c r="F10" s="52">
        <v>499653</v>
      </c>
      <c r="G10" s="53">
        <v>246201.55</v>
      </c>
      <c r="H10" s="44">
        <f t="shared" si="1"/>
        <v>49.274506507516215</v>
      </c>
      <c r="I10" s="45">
        <f t="shared" si="2"/>
        <v>106.37666174681304</v>
      </c>
    </row>
    <row r="11" spans="1:9" ht="42.75" customHeight="1">
      <c r="A11" s="19" t="s">
        <v>35</v>
      </c>
      <c r="B11" s="33" t="s">
        <v>48</v>
      </c>
      <c r="C11" s="51">
        <f>SUM(C12:C14)</f>
        <v>66280.8</v>
      </c>
      <c r="D11" s="51">
        <f>SUM(D12:D14)</f>
        <v>35582.7</v>
      </c>
      <c r="E11" s="45">
        <f t="shared" si="0"/>
        <v>53.68477749212441</v>
      </c>
      <c r="F11" s="51">
        <f>SUM(F12:F14)</f>
        <v>69584.15</v>
      </c>
      <c r="G11" s="51">
        <f>SUM(G12:G14)</f>
        <v>38167.799999999996</v>
      </c>
      <c r="H11" s="45">
        <f t="shared" si="1"/>
        <v>54.85128438013541</v>
      </c>
      <c r="I11" s="45">
        <f t="shared" si="2"/>
        <v>107.26504734042105</v>
      </c>
    </row>
    <row r="12" spans="1:9" ht="45">
      <c r="A12" s="6" t="s">
        <v>32</v>
      </c>
      <c r="B12" s="26" t="s">
        <v>49</v>
      </c>
      <c r="C12" s="53">
        <v>26917.6</v>
      </c>
      <c r="D12" s="53">
        <v>16206.5</v>
      </c>
      <c r="E12" s="44">
        <f t="shared" si="0"/>
        <v>60.207819419264716</v>
      </c>
      <c r="F12" s="52">
        <v>29136.8</v>
      </c>
      <c r="G12" s="53">
        <v>18891.3</v>
      </c>
      <c r="H12" s="44">
        <f t="shared" si="1"/>
        <v>64.83656407017929</v>
      </c>
      <c r="I12" s="45">
        <f t="shared" si="2"/>
        <v>116.56619257705242</v>
      </c>
    </row>
    <row r="13" spans="1:9" ht="35.25" customHeight="1">
      <c r="A13" s="6" t="s">
        <v>33</v>
      </c>
      <c r="B13" s="26" t="s">
        <v>50</v>
      </c>
      <c r="C13" s="53">
        <v>30392</v>
      </c>
      <c r="D13" s="53">
        <v>14739.5</v>
      </c>
      <c r="E13" s="44">
        <f t="shared" si="0"/>
        <v>48.497959989470914</v>
      </c>
      <c r="F13" s="52">
        <v>30908.65</v>
      </c>
      <c r="G13" s="53">
        <v>14629.8</v>
      </c>
      <c r="H13" s="44">
        <f t="shared" si="1"/>
        <v>47.33238106484754</v>
      </c>
      <c r="I13" s="45">
        <f t="shared" si="2"/>
        <v>99.25574137521626</v>
      </c>
    </row>
    <row r="14" spans="1:9" ht="35.25" customHeight="1">
      <c r="A14" s="6" t="s">
        <v>62</v>
      </c>
      <c r="B14" s="26" t="s">
        <v>61</v>
      </c>
      <c r="C14" s="53">
        <v>8971.2</v>
      </c>
      <c r="D14" s="53">
        <v>4636.7</v>
      </c>
      <c r="E14" s="44">
        <f t="shared" si="0"/>
        <v>51.68427858034599</v>
      </c>
      <c r="F14" s="52">
        <v>9538.7</v>
      </c>
      <c r="G14" s="53">
        <v>4646.7</v>
      </c>
      <c r="H14" s="44">
        <f>SUM(G14/F14)*100</f>
        <v>48.714185371172164</v>
      </c>
      <c r="I14" s="45">
        <f>SUM(G14)*100/D14</f>
        <v>100.2156706278172</v>
      </c>
    </row>
    <row r="15" spans="1:9" ht="47.25" customHeight="1">
      <c r="A15" s="19" t="s">
        <v>25</v>
      </c>
      <c r="B15" s="33" t="s">
        <v>43</v>
      </c>
      <c r="C15" s="51">
        <f>SUM(C16:C17)</f>
        <v>19298.1</v>
      </c>
      <c r="D15" s="51">
        <f>SUM(D16:D17)</f>
        <v>7533.7</v>
      </c>
      <c r="E15" s="45">
        <f t="shared" si="0"/>
        <v>39.03855820003005</v>
      </c>
      <c r="F15" s="51">
        <f>SUM(F16:F17)</f>
        <v>24624.4</v>
      </c>
      <c r="G15" s="51">
        <f>SUM(G16:G17)</f>
        <v>9208</v>
      </c>
      <c r="H15" s="45">
        <f t="shared" si="1"/>
        <v>37.39380451909488</v>
      </c>
      <c r="I15" s="45">
        <f t="shared" si="2"/>
        <v>122.22413953303158</v>
      </c>
    </row>
    <row r="16" spans="1:9" ht="30.75" customHeight="1">
      <c r="A16" s="6" t="s">
        <v>36</v>
      </c>
      <c r="B16" s="26" t="s">
        <v>47</v>
      </c>
      <c r="C16" s="53">
        <v>15035.2</v>
      </c>
      <c r="D16" s="53">
        <v>6765.2</v>
      </c>
      <c r="E16" s="45">
        <f t="shared" si="0"/>
        <v>44.995743322336914</v>
      </c>
      <c r="F16" s="52">
        <v>21823.7</v>
      </c>
      <c r="G16" s="53">
        <v>8335</v>
      </c>
      <c r="H16" s="44">
        <f t="shared" si="1"/>
        <v>38.192423832805616</v>
      </c>
      <c r="I16" s="45">
        <f t="shared" si="2"/>
        <v>123.20404422633477</v>
      </c>
    </row>
    <row r="17" spans="1:9" ht="33" customHeight="1">
      <c r="A17" s="6" t="s">
        <v>26</v>
      </c>
      <c r="B17" s="26" t="s">
        <v>44</v>
      </c>
      <c r="C17" s="53">
        <v>4262.9</v>
      </c>
      <c r="D17" s="53">
        <v>768.5</v>
      </c>
      <c r="E17" s="45">
        <f t="shared" si="0"/>
        <v>18.027633770437966</v>
      </c>
      <c r="F17" s="52">
        <v>2800.7</v>
      </c>
      <c r="G17" s="53">
        <v>873</v>
      </c>
      <c r="H17" s="44">
        <f t="shared" si="1"/>
        <v>31.17077873388796</v>
      </c>
      <c r="I17" s="45">
        <f t="shared" si="2"/>
        <v>113.59791802212102</v>
      </c>
    </row>
    <row r="18" spans="1:9" ht="30.75" customHeight="1">
      <c r="A18" s="19" t="s">
        <v>27</v>
      </c>
      <c r="B18" s="33" t="s">
        <v>45</v>
      </c>
      <c r="C18" s="54">
        <v>752</v>
      </c>
      <c r="D18" s="54">
        <v>327.6</v>
      </c>
      <c r="E18" s="45">
        <f t="shared" si="0"/>
        <v>43.56382978723404</v>
      </c>
      <c r="F18" s="51">
        <v>413</v>
      </c>
      <c r="G18" s="54">
        <v>224.8</v>
      </c>
      <c r="H18" s="45">
        <f t="shared" si="1"/>
        <v>54.430992736077485</v>
      </c>
      <c r="I18" s="45">
        <f t="shared" si="2"/>
        <v>68.62026862026862</v>
      </c>
    </row>
    <row r="19" spans="1:9" ht="49.5" customHeight="1">
      <c r="A19" s="5" t="s">
        <v>15</v>
      </c>
      <c r="B19" s="25" t="s">
        <v>16</v>
      </c>
      <c r="C19" s="55">
        <f>SUM(C20:C21)</f>
        <v>130</v>
      </c>
      <c r="D19" s="55">
        <f>SUM(D20:D21)</f>
        <v>21.8</v>
      </c>
      <c r="E19" s="45">
        <f t="shared" si="0"/>
        <v>16.76923076923077</v>
      </c>
      <c r="F19" s="55">
        <f>SUM(F20:F21)</f>
        <v>58.5</v>
      </c>
      <c r="G19" s="55">
        <f>SUM(G20:G21)</f>
        <v>0</v>
      </c>
      <c r="H19" s="44">
        <f t="shared" si="1"/>
        <v>0</v>
      </c>
      <c r="I19" s="45">
        <f t="shared" si="2"/>
        <v>0</v>
      </c>
    </row>
    <row r="20" spans="1:9" ht="30">
      <c r="A20" s="30" t="s">
        <v>55</v>
      </c>
      <c r="B20" s="7" t="s">
        <v>56</v>
      </c>
      <c r="C20" s="57">
        <v>15</v>
      </c>
      <c r="D20" s="57">
        <v>0</v>
      </c>
      <c r="E20" s="44">
        <f t="shared" si="0"/>
        <v>0</v>
      </c>
      <c r="F20" s="56">
        <v>20</v>
      </c>
      <c r="G20" s="57">
        <v>0</v>
      </c>
      <c r="H20" s="35">
        <f t="shared" si="1"/>
        <v>0</v>
      </c>
      <c r="I20" s="45" t="e">
        <f t="shared" si="2"/>
        <v>#DIV/0!</v>
      </c>
    </row>
    <row r="21" spans="1:9" ht="30" customHeight="1">
      <c r="A21" s="10" t="s">
        <v>17</v>
      </c>
      <c r="B21" s="27" t="s">
        <v>18</v>
      </c>
      <c r="C21" s="57">
        <v>115</v>
      </c>
      <c r="D21" s="57">
        <v>21.8</v>
      </c>
      <c r="E21" s="44">
        <f t="shared" si="0"/>
        <v>18.956521739130437</v>
      </c>
      <c r="F21" s="56">
        <v>38.5</v>
      </c>
      <c r="G21" s="57">
        <v>0</v>
      </c>
      <c r="H21" s="35">
        <v>0</v>
      </c>
      <c r="I21" s="45">
        <f t="shared" si="2"/>
        <v>0</v>
      </c>
    </row>
    <row r="22" spans="1:9" ht="48" customHeight="1">
      <c r="A22" s="28" t="s">
        <v>0</v>
      </c>
      <c r="B22" s="34" t="s">
        <v>8</v>
      </c>
      <c r="C22" s="54">
        <v>1150</v>
      </c>
      <c r="D22" s="54">
        <v>35</v>
      </c>
      <c r="E22" s="45">
        <f t="shared" si="0"/>
        <v>3.0434782608695654</v>
      </c>
      <c r="F22" s="51">
        <v>1030</v>
      </c>
      <c r="G22" s="54">
        <v>4</v>
      </c>
      <c r="H22" s="35">
        <v>0</v>
      </c>
      <c r="I22" s="45">
        <f t="shared" si="2"/>
        <v>11.428571428571429</v>
      </c>
    </row>
    <row r="23" spans="1:9" ht="50.25" customHeight="1">
      <c r="A23" s="19" t="s">
        <v>23</v>
      </c>
      <c r="B23" s="33" t="s">
        <v>54</v>
      </c>
      <c r="C23" s="51">
        <f>SUM(C24:C26)</f>
        <v>769.7</v>
      </c>
      <c r="D23" s="51">
        <f>SUM(D24:D26)</f>
        <v>186.7</v>
      </c>
      <c r="E23" s="45">
        <f t="shared" si="0"/>
        <v>24.2562037157334</v>
      </c>
      <c r="F23" s="51">
        <f>SUM(F24:F26)</f>
        <v>769.6</v>
      </c>
      <c r="G23" s="51">
        <f>SUM(G24:G26)</f>
        <v>20.6</v>
      </c>
      <c r="H23" s="45">
        <f t="shared" si="1"/>
        <v>2.676715176715177</v>
      </c>
      <c r="I23" s="45">
        <f t="shared" si="2"/>
        <v>11.033743974290307</v>
      </c>
    </row>
    <row r="24" spans="1:9" ht="30">
      <c r="A24" s="6" t="s">
        <v>24</v>
      </c>
      <c r="B24" s="26" t="s">
        <v>41</v>
      </c>
      <c r="C24" s="53">
        <v>356</v>
      </c>
      <c r="D24" s="53">
        <v>0</v>
      </c>
      <c r="E24" s="44">
        <f t="shared" si="0"/>
        <v>0</v>
      </c>
      <c r="F24" s="52">
        <v>360</v>
      </c>
      <c r="G24" s="53">
        <v>4</v>
      </c>
      <c r="H24" s="45">
        <f t="shared" si="1"/>
        <v>1.1111111111111112</v>
      </c>
      <c r="I24" s="45" t="e">
        <f t="shared" si="2"/>
        <v>#DIV/0!</v>
      </c>
    </row>
    <row r="25" spans="1:9" ht="46.5" customHeight="1">
      <c r="A25" s="10" t="s">
        <v>19</v>
      </c>
      <c r="B25" s="27" t="s">
        <v>20</v>
      </c>
      <c r="C25" s="57">
        <v>5</v>
      </c>
      <c r="D25" s="57">
        <v>0</v>
      </c>
      <c r="E25" s="35">
        <f t="shared" si="0"/>
        <v>0</v>
      </c>
      <c r="F25" s="56">
        <v>409.6</v>
      </c>
      <c r="G25" s="57">
        <v>16.6</v>
      </c>
      <c r="H25" s="35">
        <v>0</v>
      </c>
      <c r="I25" s="45" t="e">
        <f t="shared" si="2"/>
        <v>#DIV/0!</v>
      </c>
    </row>
    <row r="26" spans="1:9" ht="60">
      <c r="A26" s="10" t="s">
        <v>21</v>
      </c>
      <c r="B26" s="27" t="s">
        <v>22</v>
      </c>
      <c r="C26" s="57">
        <v>408.7</v>
      </c>
      <c r="D26" s="57">
        <v>186.7</v>
      </c>
      <c r="E26" s="44">
        <f t="shared" si="0"/>
        <v>45.681428920968926</v>
      </c>
      <c r="F26" s="56">
        <v>0</v>
      </c>
      <c r="G26" s="57">
        <v>0</v>
      </c>
      <c r="H26" s="35">
        <v>0</v>
      </c>
      <c r="I26" s="45">
        <f t="shared" si="2"/>
        <v>0</v>
      </c>
    </row>
    <row r="27" spans="1:9" ht="42.75">
      <c r="A27" s="19" t="s">
        <v>28</v>
      </c>
      <c r="B27" s="33" t="s">
        <v>42</v>
      </c>
      <c r="C27" s="51">
        <f>SUM(C28:C31)</f>
        <v>2888.6</v>
      </c>
      <c r="D27" s="51">
        <f>SUM(D28:D31)</f>
        <v>36.8</v>
      </c>
      <c r="E27" s="45">
        <f t="shared" si="0"/>
        <v>1.273973551201274</v>
      </c>
      <c r="F27" s="51">
        <f>SUM(F28:F32)</f>
        <v>6138.9</v>
      </c>
      <c r="G27" s="51">
        <f>SUM(G28:G32)</f>
        <v>54.8</v>
      </c>
      <c r="H27" s="45">
        <f t="shared" si="1"/>
        <v>0.8926680675691084</v>
      </c>
      <c r="I27" s="45">
        <f t="shared" si="2"/>
        <v>148.91304347826087</v>
      </c>
    </row>
    <row r="28" spans="1:9" ht="32.25" customHeight="1">
      <c r="A28" s="6" t="s">
        <v>2</v>
      </c>
      <c r="B28" s="26" t="s">
        <v>46</v>
      </c>
      <c r="C28" s="52">
        <v>2288.6</v>
      </c>
      <c r="D28" s="52">
        <v>0</v>
      </c>
      <c r="E28" s="44">
        <f t="shared" si="0"/>
        <v>0</v>
      </c>
      <c r="F28" s="52">
        <v>2755.2</v>
      </c>
      <c r="G28" s="52">
        <v>0</v>
      </c>
      <c r="H28" s="44">
        <f t="shared" si="1"/>
        <v>0</v>
      </c>
      <c r="I28" s="45" t="e">
        <f t="shared" si="2"/>
        <v>#DIV/0!</v>
      </c>
    </row>
    <row r="29" spans="1:9" ht="32.25" customHeight="1">
      <c r="A29" s="6" t="s">
        <v>64</v>
      </c>
      <c r="B29" s="26" t="s">
        <v>63</v>
      </c>
      <c r="C29" s="52">
        <v>500</v>
      </c>
      <c r="D29" s="52">
        <v>30</v>
      </c>
      <c r="E29" s="44">
        <f t="shared" si="0"/>
        <v>6</v>
      </c>
      <c r="F29" s="52">
        <v>500</v>
      </c>
      <c r="G29" s="52">
        <v>48</v>
      </c>
      <c r="H29" s="44">
        <f>SUM(G29/F29)*100</f>
        <v>9.6</v>
      </c>
      <c r="I29" s="45">
        <f>SUM(G29)*100/D29</f>
        <v>160</v>
      </c>
    </row>
    <row r="30" spans="1:9" ht="45">
      <c r="A30" s="6" t="s">
        <v>13</v>
      </c>
      <c r="B30" s="7" t="s">
        <v>12</v>
      </c>
      <c r="C30" s="52">
        <v>0</v>
      </c>
      <c r="D30" s="52">
        <v>0</v>
      </c>
      <c r="E30" s="35">
        <v>0</v>
      </c>
      <c r="F30" s="52">
        <v>1740</v>
      </c>
      <c r="G30" s="52">
        <v>0</v>
      </c>
      <c r="H30" s="44">
        <f t="shared" si="1"/>
        <v>0</v>
      </c>
      <c r="I30" s="45" t="e">
        <f t="shared" si="2"/>
        <v>#DIV/0!</v>
      </c>
    </row>
    <row r="31" spans="1:9" ht="45">
      <c r="A31" s="10" t="s">
        <v>60</v>
      </c>
      <c r="B31" s="7" t="s">
        <v>59</v>
      </c>
      <c r="C31" s="56">
        <v>100</v>
      </c>
      <c r="D31" s="56">
        <v>6.8</v>
      </c>
      <c r="E31" s="35">
        <f t="shared" si="0"/>
        <v>6.800000000000001</v>
      </c>
      <c r="F31" s="56">
        <v>300</v>
      </c>
      <c r="G31" s="56">
        <v>6.8</v>
      </c>
      <c r="H31" s="44">
        <f t="shared" si="1"/>
        <v>2.2666666666666666</v>
      </c>
      <c r="I31" s="45">
        <f t="shared" si="2"/>
        <v>100</v>
      </c>
    </row>
    <row r="32" spans="1:9" ht="15.75">
      <c r="A32" s="10" t="s">
        <v>69</v>
      </c>
      <c r="B32" s="7" t="s">
        <v>70</v>
      </c>
      <c r="C32" s="56">
        <v>0</v>
      </c>
      <c r="D32" s="56">
        <v>0</v>
      </c>
      <c r="E32" s="35">
        <v>0</v>
      </c>
      <c r="F32" s="56">
        <v>843.7</v>
      </c>
      <c r="G32" s="56">
        <v>0</v>
      </c>
      <c r="H32" s="35">
        <f>SUM(G32/F32)*100</f>
        <v>0</v>
      </c>
      <c r="I32" s="45" t="e">
        <f>SUM(G32)*100/D32</f>
        <v>#DIV/0!</v>
      </c>
    </row>
    <row r="33" spans="1:9" ht="42.75">
      <c r="A33" s="19" t="s">
        <v>39</v>
      </c>
      <c r="B33" s="33" t="s">
        <v>40</v>
      </c>
      <c r="C33" s="51">
        <v>100</v>
      </c>
      <c r="D33" s="51">
        <v>4.9</v>
      </c>
      <c r="E33" s="36">
        <f t="shared" si="0"/>
        <v>4.9</v>
      </c>
      <c r="F33" s="51">
        <v>190</v>
      </c>
      <c r="G33" s="51">
        <v>3</v>
      </c>
      <c r="H33" s="45">
        <f t="shared" si="1"/>
        <v>1.5789473684210527</v>
      </c>
      <c r="I33" s="45">
        <f t="shared" si="2"/>
        <v>61.224489795918366</v>
      </c>
    </row>
    <row r="34" spans="1:9" ht="43.5">
      <c r="A34" s="20" t="s">
        <v>1</v>
      </c>
      <c r="B34" s="33" t="s">
        <v>7</v>
      </c>
      <c r="C34" s="54"/>
      <c r="D34" s="54">
        <v>0</v>
      </c>
      <c r="E34" s="45">
        <v>0</v>
      </c>
      <c r="F34" s="51">
        <v>1380</v>
      </c>
      <c r="G34" s="54">
        <v>0</v>
      </c>
      <c r="H34" s="45">
        <f t="shared" si="1"/>
        <v>0</v>
      </c>
      <c r="I34" s="45" t="e">
        <f t="shared" si="2"/>
        <v>#DIV/0!</v>
      </c>
    </row>
    <row r="35" spans="1:9" ht="29.25">
      <c r="A35" s="20" t="s">
        <v>67</v>
      </c>
      <c r="B35" s="33" t="s">
        <v>68</v>
      </c>
      <c r="C35" s="54">
        <v>10</v>
      </c>
      <c r="D35" s="54">
        <v>0</v>
      </c>
      <c r="E35" s="45">
        <f t="shared" si="0"/>
        <v>0</v>
      </c>
      <c r="F35" s="51">
        <v>11</v>
      </c>
      <c r="G35" s="54">
        <v>0</v>
      </c>
      <c r="H35" s="45">
        <f t="shared" si="1"/>
        <v>0</v>
      </c>
      <c r="I35" s="45"/>
    </row>
    <row r="36" spans="1:9" ht="34.5" customHeight="1">
      <c r="A36" s="20" t="s">
        <v>3</v>
      </c>
      <c r="B36" s="33" t="s">
        <v>6</v>
      </c>
      <c r="C36" s="54">
        <v>20</v>
      </c>
      <c r="D36" s="54">
        <v>0</v>
      </c>
      <c r="E36" s="36">
        <f t="shared" si="0"/>
        <v>0</v>
      </c>
      <c r="F36" s="51">
        <v>60</v>
      </c>
      <c r="G36" s="54">
        <v>0</v>
      </c>
      <c r="H36" s="36">
        <f t="shared" si="1"/>
        <v>0</v>
      </c>
      <c r="I36" s="45" t="e">
        <f t="shared" si="2"/>
        <v>#DIV/0!</v>
      </c>
    </row>
    <row r="37" spans="1:9" ht="29.25">
      <c r="A37" s="20" t="s">
        <v>4</v>
      </c>
      <c r="B37" s="33" t="s">
        <v>5</v>
      </c>
      <c r="C37" s="54">
        <v>2847.2</v>
      </c>
      <c r="D37" s="54">
        <v>846.6</v>
      </c>
      <c r="E37" s="45">
        <f t="shared" si="0"/>
        <v>29.734475976397867</v>
      </c>
      <c r="F37" s="51">
        <v>3242.4</v>
      </c>
      <c r="G37" s="54">
        <v>588.9</v>
      </c>
      <c r="H37" s="45">
        <f t="shared" si="1"/>
        <v>18.162472242783124</v>
      </c>
      <c r="I37" s="45">
        <f t="shared" si="2"/>
        <v>69.56059532246634</v>
      </c>
    </row>
    <row r="38" spans="1:9" s="39" customFormat="1" ht="42.75">
      <c r="A38" s="29" t="s">
        <v>58</v>
      </c>
      <c r="B38" s="25" t="s">
        <v>57</v>
      </c>
      <c r="C38" s="51">
        <v>16402</v>
      </c>
      <c r="D38" s="51">
        <v>2865.9</v>
      </c>
      <c r="E38" s="45">
        <f>SUM(D38/C38)*100</f>
        <v>17.47286916229728</v>
      </c>
      <c r="F38" s="51">
        <v>20258.4</v>
      </c>
      <c r="G38" s="51">
        <v>2659.7</v>
      </c>
      <c r="H38" s="45">
        <f aca="true" t="shared" si="3" ref="H38:H43">SUM(G38/F38)*100</f>
        <v>13.128874935829085</v>
      </c>
      <c r="I38" s="45">
        <f aca="true" t="shared" si="4" ref="I38:I43">SUM(G38)*100/D38</f>
        <v>92.80505251404445</v>
      </c>
    </row>
    <row r="39" spans="1:9" s="39" customFormat="1" ht="42.75">
      <c r="A39" s="29" t="s">
        <v>75</v>
      </c>
      <c r="B39" s="25" t="s">
        <v>71</v>
      </c>
      <c r="C39" s="51">
        <v>0</v>
      </c>
      <c r="D39" s="51">
        <v>0</v>
      </c>
      <c r="E39" s="45">
        <v>0</v>
      </c>
      <c r="F39" s="51">
        <v>150</v>
      </c>
      <c r="G39" s="51">
        <v>0</v>
      </c>
      <c r="H39" s="45">
        <f t="shared" si="3"/>
        <v>0</v>
      </c>
      <c r="I39" s="45" t="e">
        <f t="shared" si="4"/>
        <v>#DIV/0!</v>
      </c>
    </row>
    <row r="40" spans="1:9" s="39" customFormat="1" ht="28.5">
      <c r="A40" s="29" t="s">
        <v>76</v>
      </c>
      <c r="B40" s="25" t="s">
        <v>72</v>
      </c>
      <c r="C40" s="51">
        <v>0</v>
      </c>
      <c r="D40" s="51">
        <v>0</v>
      </c>
      <c r="E40" s="45">
        <v>0</v>
      </c>
      <c r="F40" s="51">
        <v>340</v>
      </c>
      <c r="G40" s="51">
        <v>30</v>
      </c>
      <c r="H40" s="45">
        <f t="shared" si="3"/>
        <v>8.823529411764707</v>
      </c>
      <c r="I40" s="45" t="e">
        <f t="shared" si="4"/>
        <v>#DIV/0!</v>
      </c>
    </row>
    <row r="41" spans="1:9" s="39" customFormat="1" ht="42.75">
      <c r="A41" s="29" t="s">
        <v>77</v>
      </c>
      <c r="B41" s="25" t="s">
        <v>73</v>
      </c>
      <c r="C41" s="51">
        <v>0</v>
      </c>
      <c r="D41" s="51">
        <v>0</v>
      </c>
      <c r="E41" s="45">
        <v>0</v>
      </c>
      <c r="F41" s="51">
        <f>F42+F43</f>
        <v>430</v>
      </c>
      <c r="G41" s="51">
        <f>G42+G43</f>
        <v>25</v>
      </c>
      <c r="H41" s="45">
        <f t="shared" si="3"/>
        <v>5.813953488372093</v>
      </c>
      <c r="I41" s="45" t="e">
        <f t="shared" si="4"/>
        <v>#DIV/0!</v>
      </c>
    </row>
    <row r="42" spans="1:9" s="18" customFormat="1" ht="30">
      <c r="A42" s="47" t="s">
        <v>79</v>
      </c>
      <c r="B42" s="7" t="s">
        <v>81</v>
      </c>
      <c r="C42" s="52">
        <v>0</v>
      </c>
      <c r="D42" s="52">
        <v>0</v>
      </c>
      <c r="E42" s="44">
        <v>0</v>
      </c>
      <c r="F42" s="52">
        <v>205</v>
      </c>
      <c r="G42" s="52">
        <v>0</v>
      </c>
      <c r="H42" s="45">
        <f t="shared" si="3"/>
        <v>0</v>
      </c>
      <c r="I42" s="45" t="e">
        <f t="shared" si="4"/>
        <v>#DIV/0!</v>
      </c>
    </row>
    <row r="43" spans="1:9" s="18" customFormat="1" ht="30">
      <c r="A43" s="47" t="s">
        <v>80</v>
      </c>
      <c r="B43" s="7" t="s">
        <v>82</v>
      </c>
      <c r="C43" s="52">
        <v>0</v>
      </c>
      <c r="D43" s="52">
        <v>0</v>
      </c>
      <c r="E43" s="44">
        <v>0</v>
      </c>
      <c r="F43" s="52">
        <v>225</v>
      </c>
      <c r="G43" s="52">
        <v>25</v>
      </c>
      <c r="H43" s="45">
        <f t="shared" si="3"/>
        <v>11.11111111111111</v>
      </c>
      <c r="I43" s="45" t="e">
        <f t="shared" si="4"/>
        <v>#DIV/0!</v>
      </c>
    </row>
    <row r="44" spans="1:9" s="39" customFormat="1" ht="71.25">
      <c r="A44" s="29" t="s">
        <v>78</v>
      </c>
      <c r="B44" s="25" t="s">
        <v>74</v>
      </c>
      <c r="C44" s="51">
        <v>0</v>
      </c>
      <c r="D44" s="51">
        <v>0</v>
      </c>
      <c r="E44" s="45">
        <v>0</v>
      </c>
      <c r="F44" s="51">
        <v>2032</v>
      </c>
      <c r="G44" s="51">
        <v>608.9</v>
      </c>
      <c r="H44" s="45">
        <f t="shared" si="1"/>
        <v>29.965551181102363</v>
      </c>
      <c r="I44" s="45" t="e">
        <f t="shared" si="2"/>
        <v>#DIV/0!</v>
      </c>
    </row>
    <row r="45" spans="1:9" ht="15.75">
      <c r="A45" s="16"/>
      <c r="B45" s="40"/>
      <c r="C45" s="58"/>
      <c r="D45" s="58"/>
      <c r="E45" s="42"/>
      <c r="F45" s="58"/>
      <c r="G45" s="58"/>
      <c r="H45" s="41"/>
      <c r="I45" s="43"/>
    </row>
    <row r="46" spans="1:8" ht="14.25" customHeight="1">
      <c r="A46" s="16"/>
      <c r="B46" s="14"/>
      <c r="C46" s="59"/>
      <c r="D46" s="59"/>
      <c r="E46" s="14"/>
      <c r="F46" s="59"/>
      <c r="G46" s="59"/>
      <c r="H46" s="14"/>
    </row>
    <row r="47" spans="1:8" s="39" customFormat="1" ht="15.75">
      <c r="A47" s="37" t="s">
        <v>10</v>
      </c>
      <c r="B47" s="38"/>
      <c r="C47" s="60"/>
      <c r="D47" s="60"/>
      <c r="E47" s="38"/>
      <c r="F47" s="60"/>
      <c r="G47" s="61" t="s">
        <v>11</v>
      </c>
      <c r="H47" s="38"/>
    </row>
    <row r="49" spans="1:8" ht="15.75">
      <c r="A49" s="17"/>
      <c r="B49" s="15"/>
      <c r="C49" s="48"/>
      <c r="D49" s="48"/>
      <c r="E49" s="15"/>
      <c r="F49" s="48"/>
      <c r="G49" s="48"/>
      <c r="H49" s="15"/>
    </row>
    <row r="50" spans="1:8" ht="15.75">
      <c r="A50" s="17"/>
      <c r="B50" s="15"/>
      <c r="C50" s="48"/>
      <c r="D50" s="48"/>
      <c r="E50" s="15"/>
      <c r="F50" s="48"/>
      <c r="G50" s="48"/>
      <c r="H50" s="15"/>
    </row>
  </sheetData>
  <sheetProtection/>
  <autoFilter ref="A6:B6"/>
  <mergeCells count="10">
    <mergeCell ref="A4:A5"/>
    <mergeCell ref="B4:B5"/>
    <mergeCell ref="I4:I5"/>
    <mergeCell ref="A2:I2"/>
    <mergeCell ref="F4:F5"/>
    <mergeCell ref="G4:G5"/>
    <mergeCell ref="H4:H5"/>
    <mergeCell ref="C4:C5"/>
    <mergeCell ref="D4:D5"/>
    <mergeCell ref="E4:E5"/>
  </mergeCells>
  <printOptions/>
  <pageMargins left="1.1023622047244095" right="0.5118110236220472" top="0.5118110236220472" bottom="0.5118110236220472" header="0" footer="0"/>
  <pageSetup horizontalDpi="600" verticalDpi="600" orientation="landscape" paperSize="9" scale="76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2018-07-19T06:18:55Z</cp:lastPrinted>
  <dcterms:created xsi:type="dcterms:W3CDTF">2007-11-27T07:44:03Z</dcterms:created>
  <dcterms:modified xsi:type="dcterms:W3CDTF">2018-07-19T06:30:11Z</dcterms:modified>
  <cp:category/>
  <cp:version/>
  <cp:contentType/>
  <cp:contentStatus/>
</cp:coreProperties>
</file>