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75" windowWidth="15195" windowHeight="7425"/>
  </bookViews>
  <sheets>
    <sheet name="Лист1" sheetId="1" r:id="rId1"/>
  </sheets>
  <definedNames>
    <definedName name="_xlnm.Print_Area" localSheetId="0">Лист1!$A$1:$H$42</definedName>
  </definedNames>
  <calcPr calcId="124519"/>
</workbook>
</file>

<file path=xl/calcChain.xml><?xml version="1.0" encoding="utf-8"?>
<calcChain xmlns="http://schemas.openxmlformats.org/spreadsheetml/2006/main">
  <c r="H8" i="1"/>
  <c r="G19"/>
  <c r="H32"/>
  <c r="H31"/>
  <c r="H30"/>
  <c r="H29"/>
  <c r="H28"/>
  <c r="H27"/>
  <c r="H26"/>
  <c r="H25"/>
  <c r="H24"/>
  <c r="H23"/>
  <c r="H20"/>
  <c r="H19"/>
  <c r="H18"/>
  <c r="H16"/>
  <c r="H15"/>
  <c r="H14"/>
  <c r="H13"/>
  <c r="H12"/>
  <c r="H11"/>
  <c r="H10"/>
  <c r="H9"/>
  <c r="H7"/>
  <c r="E17"/>
  <c r="C17"/>
  <c r="B17"/>
  <c r="D20"/>
  <c r="G20"/>
  <c r="D19"/>
  <c r="F40"/>
  <c r="E40"/>
  <c r="F33"/>
  <c r="E33"/>
  <c r="G32"/>
  <c r="G31"/>
  <c r="G30"/>
  <c r="G29"/>
  <c r="G28"/>
  <c r="G27"/>
  <c r="G26"/>
  <c r="G25"/>
  <c r="G24"/>
  <c r="G23"/>
  <c r="G15"/>
  <c r="G14"/>
  <c r="G13"/>
  <c r="G12"/>
  <c r="G11"/>
  <c r="G10"/>
  <c r="G9"/>
  <c r="G8"/>
  <c r="G7"/>
  <c r="F6"/>
  <c r="E6"/>
  <c r="C40"/>
  <c r="B33"/>
  <c r="C6"/>
  <c r="B6"/>
  <c r="B40"/>
  <c r="H6" l="1"/>
  <c r="F17"/>
  <c r="H17" s="1"/>
  <c r="E21"/>
  <c r="E34" s="1"/>
  <c r="F21"/>
  <c r="G33"/>
  <c r="G17"/>
  <c r="G18"/>
  <c r="G6"/>
  <c r="F34"/>
  <c r="D13"/>
  <c r="G21" l="1"/>
  <c r="B21"/>
  <c r="B34" s="1"/>
  <c r="C21"/>
  <c r="H21" s="1"/>
  <c r="D32" l="1"/>
  <c r="C33" l="1"/>
  <c r="H33" s="1"/>
  <c r="D24"/>
  <c r="D21"/>
  <c r="D25"/>
  <c r="D26"/>
  <c r="D27"/>
  <c r="D28"/>
  <c r="D29"/>
  <c r="D30"/>
  <c r="D31"/>
  <c r="D23"/>
  <c r="D18"/>
  <c r="D17"/>
  <c r="D10"/>
  <c r="D11"/>
  <c r="D8"/>
  <c r="D12"/>
  <c r="D14"/>
  <c r="D15"/>
  <c r="D7"/>
  <c r="D9"/>
  <c r="D6"/>
  <c r="C34" l="1"/>
  <c r="D33"/>
</calcChain>
</file>

<file path=xl/sharedStrings.xml><?xml version="1.0" encoding="utf-8"?>
<sst xmlns="http://schemas.openxmlformats.org/spreadsheetml/2006/main" count="55" uniqueCount="48">
  <si>
    <t>Наименование показателя</t>
  </si>
  <si>
    <t>Доходы</t>
  </si>
  <si>
    <t xml:space="preserve">Налоговые и неналоговые доходы </t>
  </si>
  <si>
    <t xml:space="preserve">Государственная пошлина        </t>
  </si>
  <si>
    <t xml:space="preserve">Доходы от использования имущества, находящегося в государственной и муниципальной собственности                  </t>
  </si>
  <si>
    <t xml:space="preserve">Платежи при пользовании природными ресурсами         </t>
  </si>
  <si>
    <t xml:space="preserve">Доходы от продажи материальных и нематериальных активов       </t>
  </si>
  <si>
    <t xml:space="preserve">Штрафы, санкции, возмещение ущерба                         </t>
  </si>
  <si>
    <t xml:space="preserve">Прочие неналоговые доходы      </t>
  </si>
  <si>
    <t xml:space="preserve">Безвозмездные поступления      </t>
  </si>
  <si>
    <t xml:space="preserve">Возврат остатков субсидий и субвенций прошлых лет          </t>
  </si>
  <si>
    <t xml:space="preserve">Всего:                         </t>
  </si>
  <si>
    <t>Расходы</t>
  </si>
  <si>
    <t xml:space="preserve">Общегосударственные вопросы    </t>
  </si>
  <si>
    <t>Национальная безопасность и правоохранительная деятельность</t>
  </si>
  <si>
    <t xml:space="preserve">Национальная экономика         </t>
  </si>
  <si>
    <t xml:space="preserve">Жилищно-коммунальное хозяйство </t>
  </si>
  <si>
    <t xml:space="preserve">Образование                    </t>
  </si>
  <si>
    <t xml:space="preserve">Культура, кинематография   </t>
  </si>
  <si>
    <t xml:space="preserve">Социальная политика            </t>
  </si>
  <si>
    <t>Физическая культура и спорт</t>
  </si>
  <si>
    <t>Обслуживание государственного и муниципального долга</t>
  </si>
  <si>
    <t xml:space="preserve">Межбюджетные трансферты        </t>
  </si>
  <si>
    <t>Источники</t>
  </si>
  <si>
    <t>Кредиты кредитных организаций в валюте РФ</t>
  </si>
  <si>
    <t>Бюджетные кредиты от других бюджетов бюджетной системы РФ</t>
  </si>
  <si>
    <t>Изменение остатков  средств  на счетах по учету средств бюджета</t>
  </si>
  <si>
    <t>Всего:</t>
  </si>
  <si>
    <t xml:space="preserve">% исполнения    </t>
  </si>
  <si>
    <t>тыс. руб.</t>
  </si>
  <si>
    <t xml:space="preserve">Результат исполнения бюджета (дефицит "-", профицит "+")    </t>
  </si>
  <si>
    <t>Иные источники внутреннего финансирования дефицита бюджетов</t>
  </si>
  <si>
    <t xml:space="preserve">Налоги на прибыль, доходы (налог на доходы физических лиц)      </t>
  </si>
  <si>
    <t xml:space="preserve">Налоги на совокупный доход (ЕНВД, ЕСХН, патенты)     </t>
  </si>
  <si>
    <t>Акцизы на нефтепродукты</t>
  </si>
  <si>
    <t>Доходы от оказания платных услуг (работ) и компенсации затрат государства</t>
  </si>
  <si>
    <t>Безвозмездные поступления от других бюджетов бюджетной системы РФ</t>
  </si>
  <si>
    <t>Председатель
комитета финансов администрации 
Марксовского муниципального района</t>
  </si>
  <si>
    <t>С.В. Чалбушева</t>
  </si>
  <si>
    <t>Прочие безвозмездные поступления</t>
  </si>
  <si>
    <t>-</t>
  </si>
  <si>
    <t>Темп роста, в % (2017г./ 2016 г.)</t>
  </si>
  <si>
    <t>Сведения</t>
  </si>
  <si>
    <t>Бюджетные назначения на 01.01.2017 года</t>
  </si>
  <si>
    <t>Кассовое исполнение на 01.01.2017 года</t>
  </si>
  <si>
    <t>Бюджетные назначения на 01.01.2018 года</t>
  </si>
  <si>
    <t>Кассовое исполнение на 01.01.2018 года</t>
  </si>
  <si>
    <t xml:space="preserve"> об исполнении бюджета Марксовского муниципального района за 2017 год в сравнении с  2016 годом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</si>
</sst>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/>
    <xf numFmtId="164" fontId="5" fillId="0" borderId="1" xfId="0" applyNumberFormat="1" applyFont="1" applyBorder="1"/>
    <xf numFmtId="164" fontId="4" fillId="2" borderId="1" xfId="0" applyNumberFormat="1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2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"/>
  <sheetViews>
    <sheetView tabSelected="1" view="pageBreakPreview" zoomScale="87" zoomScaleSheetLayoutView="87" workbookViewId="0">
      <selection activeCell="H7" sqref="H7:H8"/>
    </sheetView>
  </sheetViews>
  <sheetFormatPr defaultRowHeight="15"/>
  <cols>
    <col min="1" max="1" width="51.85546875" customWidth="1"/>
    <col min="2" max="2" width="14.5703125" customWidth="1"/>
    <col min="3" max="3" width="16.5703125" customWidth="1"/>
    <col min="4" max="4" width="13.140625" customWidth="1"/>
    <col min="5" max="5" width="14.5703125" customWidth="1"/>
    <col min="6" max="6" width="16.5703125" customWidth="1"/>
    <col min="7" max="8" width="13.140625" customWidth="1"/>
  </cols>
  <sheetData>
    <row r="1" spans="1:8">
      <c r="A1" s="24" t="s">
        <v>42</v>
      </c>
      <c r="B1" s="24"/>
      <c r="C1" s="24"/>
      <c r="D1" s="24"/>
      <c r="E1" s="24"/>
      <c r="F1" s="24"/>
      <c r="G1" s="24"/>
      <c r="H1" s="24"/>
    </row>
    <row r="2" spans="1:8" ht="18" customHeight="1">
      <c r="A2" s="24" t="s">
        <v>47</v>
      </c>
      <c r="B2" s="24"/>
      <c r="C2" s="24"/>
      <c r="D2" s="24"/>
      <c r="E2" s="24"/>
      <c r="F2" s="24"/>
      <c r="G2" s="24"/>
      <c r="H2" s="24"/>
    </row>
    <row r="3" spans="1:8">
      <c r="A3" s="1"/>
      <c r="B3" s="1"/>
      <c r="C3" s="1"/>
      <c r="D3" s="2"/>
      <c r="E3" s="1"/>
      <c r="F3" s="1"/>
      <c r="G3" s="2"/>
      <c r="H3" s="2" t="s">
        <v>29</v>
      </c>
    </row>
    <row r="4" spans="1:8" ht="48.75" customHeight="1">
      <c r="A4" s="4" t="s">
        <v>0</v>
      </c>
      <c r="B4" s="4" t="s">
        <v>43</v>
      </c>
      <c r="C4" s="4" t="s">
        <v>44</v>
      </c>
      <c r="D4" s="4" t="s">
        <v>28</v>
      </c>
      <c r="E4" s="4" t="s">
        <v>45</v>
      </c>
      <c r="F4" s="4" t="s">
        <v>46</v>
      </c>
      <c r="G4" s="4" t="s">
        <v>28</v>
      </c>
      <c r="H4" s="14" t="s">
        <v>41</v>
      </c>
    </row>
    <row r="5" spans="1:8">
      <c r="A5" s="26" t="s">
        <v>1</v>
      </c>
      <c r="B5" s="26"/>
      <c r="C5" s="26"/>
      <c r="D5" s="26"/>
    </row>
    <row r="6" spans="1:8">
      <c r="A6" s="5" t="s">
        <v>2</v>
      </c>
      <c r="B6" s="6">
        <f>SUM(B7:B16)</f>
        <v>170510.5</v>
      </c>
      <c r="C6" s="6">
        <f>SUM(C7:C16)</f>
        <v>166159.6</v>
      </c>
      <c r="D6" s="6">
        <f>C6/B6*100</f>
        <v>97.448309634890535</v>
      </c>
      <c r="E6" s="19">
        <f>SUM(E7:E16)</f>
        <v>186694.1</v>
      </c>
      <c r="F6" s="19">
        <f>SUM(F7:F16)</f>
        <v>161977.60000000001</v>
      </c>
      <c r="G6" s="19">
        <f>F6/E6*100</f>
        <v>86.760963522682289</v>
      </c>
      <c r="H6" s="15">
        <f>SUM(F6/C6)*100</f>
        <v>97.483142713391231</v>
      </c>
    </row>
    <row r="7" spans="1:8" ht="30">
      <c r="A7" s="7" t="s">
        <v>32</v>
      </c>
      <c r="B7" s="3">
        <v>80952.7</v>
      </c>
      <c r="C7" s="3">
        <v>79178</v>
      </c>
      <c r="D7" s="3">
        <f t="shared" ref="D7:D20" si="0">C7/B7*100</f>
        <v>97.807732169526162</v>
      </c>
      <c r="E7" s="20">
        <v>97468.6</v>
      </c>
      <c r="F7" s="20">
        <v>82748.899999999994</v>
      </c>
      <c r="G7" s="20">
        <f t="shared" ref="G7" si="1">F7/E7*100</f>
        <v>84.898008179044311</v>
      </c>
      <c r="H7" s="16">
        <f>SUM(F7/C7)*100</f>
        <v>104.5099648892369</v>
      </c>
    </row>
    <row r="8" spans="1:8">
      <c r="A8" s="7" t="s">
        <v>34</v>
      </c>
      <c r="B8" s="3">
        <v>12939</v>
      </c>
      <c r="C8" s="3">
        <v>19654.5</v>
      </c>
      <c r="D8" s="3">
        <f>C8/B8*100</f>
        <v>151.9012288430327</v>
      </c>
      <c r="E8" s="20">
        <v>18500</v>
      </c>
      <c r="F8" s="20">
        <v>23016.6</v>
      </c>
      <c r="G8" s="20">
        <f>F8/E8*100</f>
        <v>124.41405405405403</v>
      </c>
      <c r="H8" s="16">
        <f>SUM(F8/C8)*100</f>
        <v>117.10600625810883</v>
      </c>
    </row>
    <row r="9" spans="1:8">
      <c r="A9" s="7" t="s">
        <v>33</v>
      </c>
      <c r="B9" s="3">
        <v>20876</v>
      </c>
      <c r="C9" s="3">
        <v>19949.599999999999</v>
      </c>
      <c r="D9" s="3">
        <f t="shared" si="0"/>
        <v>95.562368269783477</v>
      </c>
      <c r="E9" s="20">
        <v>20795.5</v>
      </c>
      <c r="F9" s="20">
        <v>18265.599999999999</v>
      </c>
      <c r="G9" s="20">
        <f t="shared" ref="G9" si="2">F9/E9*100</f>
        <v>87.834387247240983</v>
      </c>
      <c r="H9" s="16">
        <f t="shared" ref="H9:H33" si="3">SUM(F9/C9)*100</f>
        <v>91.558727994546246</v>
      </c>
    </row>
    <row r="10" spans="1:8" ht="30">
      <c r="A10" s="7" t="s">
        <v>4</v>
      </c>
      <c r="B10" s="3">
        <v>15763.5</v>
      </c>
      <c r="C10" s="3">
        <v>14683.2</v>
      </c>
      <c r="D10" s="3">
        <f>C10/B10*100</f>
        <v>93.146826529641274</v>
      </c>
      <c r="E10" s="20">
        <v>21546.1</v>
      </c>
      <c r="F10" s="20">
        <v>14755.4</v>
      </c>
      <c r="G10" s="20">
        <f>F10/E10*100</f>
        <v>68.482927304709435</v>
      </c>
      <c r="H10" s="16">
        <f>SUM(F10/C10)*100</f>
        <v>100.49171842650102</v>
      </c>
    </row>
    <row r="11" spans="1:8">
      <c r="A11" s="7" t="s">
        <v>3</v>
      </c>
      <c r="B11" s="3">
        <v>5411</v>
      </c>
      <c r="C11" s="3">
        <v>5155.7</v>
      </c>
      <c r="D11" s="3">
        <f t="shared" si="0"/>
        <v>95.281833302531865</v>
      </c>
      <c r="E11" s="20">
        <v>6390</v>
      </c>
      <c r="F11" s="20">
        <v>6079.1</v>
      </c>
      <c r="G11" s="20">
        <f t="shared" ref="G11:G15" si="4">F11/E11*100</f>
        <v>95.134585289514874</v>
      </c>
      <c r="H11" s="16">
        <f t="shared" si="3"/>
        <v>117.91027406559731</v>
      </c>
    </row>
    <row r="12" spans="1:8" ht="19.5" customHeight="1">
      <c r="A12" s="7" t="s">
        <v>5</v>
      </c>
      <c r="B12" s="3">
        <v>731</v>
      </c>
      <c r="C12" s="3">
        <v>693.6</v>
      </c>
      <c r="D12" s="3">
        <f t="shared" si="0"/>
        <v>94.883720930232556</v>
      </c>
      <c r="E12" s="20">
        <v>575</v>
      </c>
      <c r="F12" s="20">
        <v>575</v>
      </c>
      <c r="G12" s="20">
        <f t="shared" si="4"/>
        <v>100</v>
      </c>
      <c r="H12" s="16">
        <f t="shared" si="3"/>
        <v>82.900807381776247</v>
      </c>
    </row>
    <row r="13" spans="1:8" ht="31.5" customHeight="1">
      <c r="A13" s="7" t="s">
        <v>35</v>
      </c>
      <c r="B13" s="3">
        <v>528.79999999999995</v>
      </c>
      <c r="C13" s="3">
        <v>528.79999999999995</v>
      </c>
      <c r="D13" s="3">
        <f t="shared" si="0"/>
        <v>100</v>
      </c>
      <c r="E13" s="20">
        <v>1035</v>
      </c>
      <c r="F13" s="20">
        <v>1035</v>
      </c>
      <c r="G13" s="20">
        <f t="shared" si="4"/>
        <v>100</v>
      </c>
      <c r="H13" s="16">
        <f t="shared" si="3"/>
        <v>195.7261724659607</v>
      </c>
    </row>
    <row r="14" spans="1:8" ht="30">
      <c r="A14" s="7" t="s">
        <v>6</v>
      </c>
      <c r="B14" s="3">
        <v>29706.3</v>
      </c>
      <c r="C14" s="3">
        <v>22888.5</v>
      </c>
      <c r="D14" s="3">
        <f t="shared" si="0"/>
        <v>77.049312772038263</v>
      </c>
      <c r="E14" s="20">
        <v>17461</v>
      </c>
      <c r="F14" s="20">
        <v>12619.5</v>
      </c>
      <c r="G14" s="20">
        <f t="shared" si="4"/>
        <v>72.272492984365158</v>
      </c>
      <c r="H14" s="16">
        <f t="shared" si="3"/>
        <v>55.134674618258074</v>
      </c>
    </row>
    <row r="15" spans="1:8">
      <c r="A15" s="7" t="s">
        <v>7</v>
      </c>
      <c r="B15" s="3">
        <v>3602.2</v>
      </c>
      <c r="C15" s="3">
        <v>3413.3</v>
      </c>
      <c r="D15" s="3">
        <f t="shared" si="0"/>
        <v>94.755982455166304</v>
      </c>
      <c r="E15" s="20">
        <v>2922.9</v>
      </c>
      <c r="F15" s="20">
        <v>2881.8</v>
      </c>
      <c r="G15" s="20">
        <f t="shared" si="4"/>
        <v>98.593862260084165</v>
      </c>
      <c r="H15" s="16">
        <f t="shared" si="3"/>
        <v>84.42855887264524</v>
      </c>
    </row>
    <row r="16" spans="1:8">
      <c r="A16" s="7" t="s">
        <v>8</v>
      </c>
      <c r="B16" s="3"/>
      <c r="C16" s="3">
        <v>14.4</v>
      </c>
      <c r="D16" s="6"/>
      <c r="E16" s="20"/>
      <c r="F16" s="20">
        <v>0.7</v>
      </c>
      <c r="G16" s="19"/>
      <c r="H16" s="16">
        <f t="shared" si="3"/>
        <v>4.8611111111111107</v>
      </c>
    </row>
    <row r="17" spans="1:8">
      <c r="A17" s="5" t="s">
        <v>9</v>
      </c>
      <c r="B17" s="6">
        <f>B20+B18+B19</f>
        <v>661003.9</v>
      </c>
      <c r="C17" s="6">
        <f>C20+C18+C19</f>
        <v>654396.19999999995</v>
      </c>
      <c r="D17" s="6">
        <f t="shared" si="0"/>
        <v>99.000353855703409</v>
      </c>
      <c r="E17" s="19">
        <f>E20+E18+E19</f>
        <v>730652</v>
      </c>
      <c r="F17" s="19">
        <f>F20+F18+F19</f>
        <v>725898.20000000007</v>
      </c>
      <c r="G17" s="19">
        <f t="shared" ref="G17:G20" si="5">F17/E17*100</f>
        <v>99.34937562615309</v>
      </c>
      <c r="H17" s="15">
        <f t="shared" si="3"/>
        <v>110.92640819124561</v>
      </c>
    </row>
    <row r="18" spans="1:8" ht="30">
      <c r="A18" s="7" t="s">
        <v>36</v>
      </c>
      <c r="B18" s="3">
        <v>662037.9</v>
      </c>
      <c r="C18" s="3">
        <v>655430.19999999995</v>
      </c>
      <c r="D18" s="3">
        <f>C18/B18*100</f>
        <v>99.001915147153952</v>
      </c>
      <c r="E18" s="20">
        <v>731486.6</v>
      </c>
      <c r="F18" s="20">
        <v>726732.80000000005</v>
      </c>
      <c r="G18" s="20">
        <f>F18/E18*100</f>
        <v>99.350117965250504</v>
      </c>
      <c r="H18" s="16">
        <f t="shared" si="3"/>
        <v>110.87874803449705</v>
      </c>
    </row>
    <row r="19" spans="1:8" ht="19.5" customHeight="1">
      <c r="A19" s="7" t="s">
        <v>39</v>
      </c>
      <c r="B19" s="3">
        <v>1088.5</v>
      </c>
      <c r="C19" s="3">
        <v>1088.5</v>
      </c>
      <c r="D19" s="3">
        <f>C19/B19*100</f>
        <v>100</v>
      </c>
      <c r="E19" s="20">
        <v>900</v>
      </c>
      <c r="F19" s="20">
        <v>900</v>
      </c>
      <c r="G19" s="20">
        <f>F19/E19*100</f>
        <v>100</v>
      </c>
      <c r="H19" s="16">
        <f t="shared" si="3"/>
        <v>82.682590721175927</v>
      </c>
    </row>
    <row r="20" spans="1:8" ht="19.5" customHeight="1">
      <c r="A20" s="7" t="s">
        <v>10</v>
      </c>
      <c r="B20" s="3">
        <v>-2122.5</v>
      </c>
      <c r="C20" s="3">
        <v>-2122.5</v>
      </c>
      <c r="D20" s="3">
        <f t="shared" si="0"/>
        <v>100</v>
      </c>
      <c r="E20" s="20">
        <v>-1734.6</v>
      </c>
      <c r="F20" s="20">
        <v>-1734.6</v>
      </c>
      <c r="G20" s="20">
        <f t="shared" si="5"/>
        <v>100</v>
      </c>
      <c r="H20" s="16">
        <f t="shared" si="3"/>
        <v>81.724381625441694</v>
      </c>
    </row>
    <row r="21" spans="1:8">
      <c r="A21" s="5" t="s">
        <v>11</v>
      </c>
      <c r="B21" s="6">
        <f>B6+B17</f>
        <v>831514.4</v>
      </c>
      <c r="C21" s="6">
        <f>C6+C17</f>
        <v>820555.79999999993</v>
      </c>
      <c r="D21" s="6">
        <f>C21/B21*100</f>
        <v>98.682091374484898</v>
      </c>
      <c r="E21" s="19">
        <f>E6+E17</f>
        <v>917346.1</v>
      </c>
      <c r="F21" s="19">
        <f>F6+F17</f>
        <v>887875.8</v>
      </c>
      <c r="G21" s="19">
        <f>F21/E21*100</f>
        <v>96.787439331785478</v>
      </c>
      <c r="H21" s="15">
        <f t="shared" si="3"/>
        <v>108.20419525399736</v>
      </c>
    </row>
    <row r="22" spans="1:8">
      <c r="A22" s="25" t="s">
        <v>12</v>
      </c>
      <c r="B22" s="25"/>
      <c r="C22" s="25"/>
      <c r="D22" s="25"/>
      <c r="E22" s="21"/>
      <c r="F22" s="21"/>
      <c r="G22" s="21"/>
      <c r="H22" s="15"/>
    </row>
    <row r="23" spans="1:8">
      <c r="A23" s="11" t="s">
        <v>13</v>
      </c>
      <c r="B23" s="12">
        <v>72071.199999999997</v>
      </c>
      <c r="C23" s="13">
        <v>67824.100000000006</v>
      </c>
      <c r="D23" s="12">
        <f t="shared" ref="D23:D32" si="6">C23/B23*100</f>
        <v>94.107077445637103</v>
      </c>
      <c r="E23" s="20">
        <v>70526.3</v>
      </c>
      <c r="F23" s="22">
        <v>67923.199999999997</v>
      </c>
      <c r="G23" s="20">
        <f t="shared" ref="G23" si="7">F23/E23*100</f>
        <v>96.309036487097714</v>
      </c>
      <c r="H23" s="16">
        <f t="shared" si="3"/>
        <v>100.14611325472802</v>
      </c>
    </row>
    <row r="24" spans="1:8" ht="30">
      <c r="A24" s="11" t="s">
        <v>14</v>
      </c>
      <c r="B24" s="12">
        <v>2242.4</v>
      </c>
      <c r="C24" s="12">
        <v>2235.3000000000002</v>
      </c>
      <c r="D24" s="12">
        <f>C24/B24*100</f>
        <v>99.683374955404929</v>
      </c>
      <c r="E24" s="20">
        <v>2255.3000000000002</v>
      </c>
      <c r="F24" s="20">
        <v>2242</v>
      </c>
      <c r="G24" s="20">
        <f>F24/E24*100</f>
        <v>99.410278011794432</v>
      </c>
      <c r="H24" s="16">
        <f t="shared" si="3"/>
        <v>100.29973605332616</v>
      </c>
    </row>
    <row r="25" spans="1:8">
      <c r="A25" s="7" t="s">
        <v>15</v>
      </c>
      <c r="B25" s="3">
        <v>30029.4</v>
      </c>
      <c r="C25" s="3">
        <v>22342.6</v>
      </c>
      <c r="D25" s="3">
        <f t="shared" si="6"/>
        <v>74.402418962749834</v>
      </c>
      <c r="E25" s="20">
        <v>38343.800000000003</v>
      </c>
      <c r="F25" s="20">
        <v>31018.5</v>
      </c>
      <c r="G25" s="20">
        <f t="shared" ref="G25:G32" si="8">F25/E25*100</f>
        <v>80.895738033267435</v>
      </c>
      <c r="H25" s="16">
        <f>SUM(F25/C25)*100</f>
        <v>138.83120138211311</v>
      </c>
    </row>
    <row r="26" spans="1:8">
      <c r="A26" s="7" t="s">
        <v>16</v>
      </c>
      <c r="B26" s="3">
        <v>5911.6</v>
      </c>
      <c r="C26" s="3">
        <v>5872.8</v>
      </c>
      <c r="D26" s="3">
        <f t="shared" si="6"/>
        <v>99.343663306042345</v>
      </c>
      <c r="E26" s="20">
        <v>135.6</v>
      </c>
      <c r="F26" s="20">
        <v>135.6</v>
      </c>
      <c r="G26" s="20">
        <f t="shared" si="8"/>
        <v>100</v>
      </c>
      <c r="H26" s="16">
        <f t="shared" si="3"/>
        <v>2.3089497343686145</v>
      </c>
    </row>
    <row r="27" spans="1:8">
      <c r="A27" s="7" t="s">
        <v>17</v>
      </c>
      <c r="B27" s="3">
        <v>649566.80000000005</v>
      </c>
      <c r="C27" s="3">
        <v>628667.6</v>
      </c>
      <c r="D27" s="3">
        <f t="shared" si="6"/>
        <v>96.782594184308664</v>
      </c>
      <c r="E27" s="20">
        <v>691599.5</v>
      </c>
      <c r="F27" s="20">
        <v>671493</v>
      </c>
      <c r="G27" s="20">
        <f t="shared" si="8"/>
        <v>97.092753826455919</v>
      </c>
      <c r="H27" s="16">
        <f t="shared" si="3"/>
        <v>106.81208956847786</v>
      </c>
    </row>
    <row r="28" spans="1:8">
      <c r="A28" s="7" t="s">
        <v>18</v>
      </c>
      <c r="B28" s="3">
        <v>28272.3</v>
      </c>
      <c r="C28" s="3">
        <v>27140</v>
      </c>
      <c r="D28" s="3">
        <f t="shared" si="6"/>
        <v>95.995019860428769</v>
      </c>
      <c r="E28" s="20">
        <v>52957.9</v>
      </c>
      <c r="F28" s="20">
        <v>51955.4</v>
      </c>
      <c r="G28" s="20">
        <f t="shared" si="8"/>
        <v>98.106986870702954</v>
      </c>
      <c r="H28" s="16">
        <f t="shared" si="3"/>
        <v>191.43478260869566</v>
      </c>
    </row>
    <row r="29" spans="1:8">
      <c r="A29" s="7" t="s">
        <v>19</v>
      </c>
      <c r="B29" s="3">
        <v>29017.9</v>
      </c>
      <c r="C29" s="3">
        <v>28165.9</v>
      </c>
      <c r="D29" s="3">
        <f t="shared" si="6"/>
        <v>97.063881259498459</v>
      </c>
      <c r="E29" s="20">
        <v>27245.9</v>
      </c>
      <c r="F29" s="20">
        <v>26718.9</v>
      </c>
      <c r="G29" s="20">
        <f t="shared" si="8"/>
        <v>98.065764023210832</v>
      </c>
      <c r="H29" s="16">
        <f t="shared" si="3"/>
        <v>94.862582058446563</v>
      </c>
    </row>
    <row r="30" spans="1:8">
      <c r="A30" s="7" t="s">
        <v>20</v>
      </c>
      <c r="B30" s="3">
        <v>16594.2</v>
      </c>
      <c r="C30" s="3">
        <v>13165.9</v>
      </c>
      <c r="D30" s="3">
        <f t="shared" si="6"/>
        <v>79.340371937182866</v>
      </c>
      <c r="E30" s="20">
        <v>23747.4</v>
      </c>
      <c r="F30" s="20">
        <v>20951.400000000001</v>
      </c>
      <c r="G30" s="20">
        <f t="shared" si="8"/>
        <v>88.226079486596433</v>
      </c>
      <c r="H30" s="16">
        <f t="shared" si="3"/>
        <v>159.13382298209771</v>
      </c>
    </row>
    <row r="31" spans="1:8" ht="30">
      <c r="A31" s="7" t="s">
        <v>21</v>
      </c>
      <c r="B31" s="3">
        <v>4873.1000000000004</v>
      </c>
      <c r="C31" s="3">
        <v>4873.1000000000004</v>
      </c>
      <c r="D31" s="3">
        <f t="shared" si="6"/>
        <v>100</v>
      </c>
      <c r="E31" s="20">
        <v>3331.5</v>
      </c>
      <c r="F31" s="20">
        <v>3331.5</v>
      </c>
      <c r="G31" s="20">
        <f t="shared" si="8"/>
        <v>100</v>
      </c>
      <c r="H31" s="16">
        <f t="shared" si="3"/>
        <v>68.365106400443238</v>
      </c>
    </row>
    <row r="32" spans="1:8">
      <c r="A32" s="7" t="s">
        <v>22</v>
      </c>
      <c r="B32" s="3">
        <v>11802.1</v>
      </c>
      <c r="C32" s="3">
        <v>11802.1</v>
      </c>
      <c r="D32" s="3">
        <f t="shared" si="6"/>
        <v>100</v>
      </c>
      <c r="E32" s="20">
        <v>11565.8</v>
      </c>
      <c r="F32" s="20">
        <v>11565.8</v>
      </c>
      <c r="G32" s="20">
        <f t="shared" si="8"/>
        <v>100</v>
      </c>
      <c r="H32" s="16">
        <f t="shared" si="3"/>
        <v>97.997813948365106</v>
      </c>
    </row>
    <row r="33" spans="1:8">
      <c r="A33" s="5" t="s">
        <v>11</v>
      </c>
      <c r="B33" s="6">
        <f>SUM(B23:B32)</f>
        <v>850381</v>
      </c>
      <c r="C33" s="6">
        <f>SUM(C23:C32)</f>
        <v>812089.4</v>
      </c>
      <c r="D33" s="6">
        <f>C33/B33*100</f>
        <v>95.497124230197997</v>
      </c>
      <c r="E33" s="19">
        <f>SUM(E23:E32)</f>
        <v>921709.00000000012</v>
      </c>
      <c r="F33" s="19">
        <f>SUM(F23:F32)</f>
        <v>887335.30000000016</v>
      </c>
      <c r="G33" s="19">
        <f>F33/E33*100</f>
        <v>96.270655922856349</v>
      </c>
      <c r="H33" s="15">
        <f t="shared" si="3"/>
        <v>109.26571631152926</v>
      </c>
    </row>
    <row r="34" spans="1:8" ht="30">
      <c r="A34" s="7" t="s">
        <v>30</v>
      </c>
      <c r="B34" s="3">
        <f>B21-B33</f>
        <v>-18866.599999999977</v>
      </c>
      <c r="C34" s="3">
        <f>C21-C33</f>
        <v>8466.3999999999069</v>
      </c>
      <c r="D34" s="3"/>
      <c r="E34" s="20">
        <f>E21-E33</f>
        <v>-4362.9000000001397</v>
      </c>
      <c r="F34" s="20">
        <f>F21-F33</f>
        <v>540.49999999988358</v>
      </c>
      <c r="G34" s="20"/>
      <c r="H34" s="17" t="s">
        <v>40</v>
      </c>
    </row>
    <row r="35" spans="1:8">
      <c r="A35" s="27" t="s">
        <v>23</v>
      </c>
      <c r="B35" s="28"/>
      <c r="C35" s="28"/>
      <c r="D35" s="29"/>
      <c r="E35" s="21"/>
      <c r="F35" s="21"/>
      <c r="G35" s="21"/>
      <c r="H35" s="16"/>
    </row>
    <row r="36" spans="1:8">
      <c r="A36" s="7" t="s">
        <v>24</v>
      </c>
      <c r="B36" s="3">
        <v>21318.6</v>
      </c>
      <c r="C36" s="3">
        <v>0</v>
      </c>
      <c r="D36" s="3"/>
      <c r="E36" s="20">
        <v>-11406.5</v>
      </c>
      <c r="F36" s="20">
        <v>-14000</v>
      </c>
      <c r="G36" s="20"/>
      <c r="H36" s="18" t="s">
        <v>40</v>
      </c>
    </row>
    <row r="37" spans="1:8" ht="30">
      <c r="A37" s="7" t="s">
        <v>25</v>
      </c>
      <c r="B37" s="3">
        <v>-8200</v>
      </c>
      <c r="C37" s="3">
        <v>-8200</v>
      </c>
      <c r="D37" s="3"/>
      <c r="E37" s="20">
        <v>9755</v>
      </c>
      <c r="F37" s="20">
        <v>9755</v>
      </c>
      <c r="G37" s="20"/>
      <c r="H37" s="18" t="s">
        <v>40</v>
      </c>
    </row>
    <row r="38" spans="1:8" ht="30">
      <c r="A38" s="7" t="s">
        <v>31</v>
      </c>
      <c r="B38" s="3">
        <v>0</v>
      </c>
      <c r="C38" s="3">
        <v>0</v>
      </c>
      <c r="D38" s="3"/>
      <c r="E38" s="20">
        <v>0</v>
      </c>
      <c r="F38" s="20">
        <v>0</v>
      </c>
      <c r="G38" s="20"/>
      <c r="H38" s="18" t="s">
        <v>40</v>
      </c>
    </row>
    <row r="39" spans="1:8" ht="30">
      <c r="A39" s="7" t="s">
        <v>26</v>
      </c>
      <c r="B39" s="3">
        <v>5748</v>
      </c>
      <c r="C39" s="3">
        <v>-266.39999999999998</v>
      </c>
      <c r="D39" s="3"/>
      <c r="E39" s="20">
        <v>6014.4</v>
      </c>
      <c r="F39" s="20">
        <v>3704.5</v>
      </c>
      <c r="G39" s="20"/>
      <c r="H39" s="18" t="s">
        <v>40</v>
      </c>
    </row>
    <row r="40" spans="1:8">
      <c r="A40" s="5" t="s">
        <v>27</v>
      </c>
      <c r="B40" s="6">
        <f>SUM(B36:B39)</f>
        <v>18866.599999999999</v>
      </c>
      <c r="C40" s="6">
        <f>SUM(C36:C39)</f>
        <v>-8466.4</v>
      </c>
      <c r="D40" s="6"/>
      <c r="E40" s="19">
        <f>SUM(E36:E39)</f>
        <v>4362.8999999999996</v>
      </c>
      <c r="F40" s="19">
        <f>SUM(F36:F39)</f>
        <v>-540.5</v>
      </c>
      <c r="G40" s="19"/>
      <c r="H40" s="18" t="s">
        <v>40</v>
      </c>
    </row>
    <row r="41" spans="1:8">
      <c r="A41" s="9"/>
      <c r="B41" s="10"/>
      <c r="C41" s="10"/>
      <c r="D41" s="10"/>
      <c r="E41" s="10"/>
      <c r="F41" s="10"/>
      <c r="G41" s="10"/>
    </row>
    <row r="42" spans="1:8" ht="45">
      <c r="A42" s="8" t="s">
        <v>37</v>
      </c>
      <c r="C42" s="23"/>
      <c r="D42" s="23"/>
      <c r="F42" s="23" t="s">
        <v>38</v>
      </c>
      <c r="G42" s="23"/>
    </row>
  </sheetData>
  <mergeCells count="7">
    <mergeCell ref="F42:G42"/>
    <mergeCell ref="A2:H2"/>
    <mergeCell ref="A1:H1"/>
    <mergeCell ref="A22:D22"/>
    <mergeCell ref="A5:D5"/>
    <mergeCell ref="C42:D42"/>
    <mergeCell ref="A35:D35"/>
  </mergeCells>
  <pageMargins left="0.89" right="0.11811023622047245" top="0.15748031496062992" bottom="0.15748031496062992" header="0.31496062992125984" footer="0.31496062992125984"/>
  <pageSetup paperSize="9" scale="59" orientation="portrait" r:id="rId1"/>
  <rowBreaks count="1" manualBreakCount="1">
    <brk id="42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КФММР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Храпугина СС</cp:lastModifiedBy>
  <cp:lastPrinted>2018-01-23T11:24:17Z</cp:lastPrinted>
  <dcterms:created xsi:type="dcterms:W3CDTF">2016-03-17T11:05:02Z</dcterms:created>
  <dcterms:modified xsi:type="dcterms:W3CDTF">2018-01-24T05:24:17Z</dcterms:modified>
</cp:coreProperties>
</file>