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9720" windowHeight="7140" activeTab="2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25725"/>
</workbook>
</file>

<file path=xl/calcChain.xml><?xml version="1.0" encoding="utf-8"?>
<calcChain xmlns="http://schemas.openxmlformats.org/spreadsheetml/2006/main">
  <c r="F84" i="3"/>
  <c r="I6"/>
  <c r="G6"/>
  <c r="F6"/>
  <c r="I9"/>
  <c r="G9"/>
  <c r="F9"/>
  <c r="K7"/>
  <c r="K9" s="1"/>
  <c r="F38"/>
  <c r="G51"/>
  <c r="I51"/>
  <c r="J51"/>
  <c r="G52"/>
  <c r="H52"/>
  <c r="I52"/>
  <c r="J52"/>
  <c r="G53"/>
  <c r="G84" s="1"/>
  <c r="H53"/>
  <c r="H51" s="1"/>
  <c r="I53"/>
  <c r="J53"/>
  <c r="G54"/>
  <c r="H54"/>
  <c r="H85" s="1"/>
  <c r="I54"/>
  <c r="J54"/>
  <c r="G56"/>
  <c r="H56"/>
  <c r="H87" s="1"/>
  <c r="I56"/>
  <c r="J56"/>
  <c r="J84"/>
  <c r="K61"/>
  <c r="K62"/>
  <c r="K57" s="1"/>
  <c r="K59"/>
  <c r="J87"/>
  <c r="H86"/>
  <c r="J86"/>
  <c r="I85"/>
  <c r="J85"/>
  <c r="H84"/>
  <c r="I84"/>
  <c r="H77"/>
  <c r="J77"/>
  <c r="F86"/>
  <c r="G38"/>
  <c r="I38"/>
  <c r="I77" s="1"/>
  <c r="K49"/>
  <c r="G42"/>
  <c r="K68"/>
  <c r="K67"/>
  <c r="K55"/>
  <c r="K6" l="1"/>
  <c r="K38"/>
  <c r="K53"/>
  <c r="H76"/>
  <c r="J72"/>
  <c r="I72"/>
  <c r="G72"/>
  <c r="F72"/>
  <c r="K72" s="1"/>
  <c r="K71"/>
  <c r="F56"/>
  <c r="K56" s="1"/>
  <c r="G55"/>
  <c r="I55"/>
  <c r="J55"/>
  <c r="F55"/>
  <c r="G85"/>
  <c r="F54"/>
  <c r="F85" s="1"/>
  <c r="F53"/>
  <c r="G77"/>
  <c r="F52"/>
  <c r="K66"/>
  <c r="K65"/>
  <c r="K60"/>
  <c r="K58"/>
  <c r="K64"/>
  <c r="J63"/>
  <c r="I63"/>
  <c r="G63"/>
  <c r="F63"/>
  <c r="J57"/>
  <c r="I57"/>
  <c r="G57"/>
  <c r="F57"/>
  <c r="J38"/>
  <c r="K63" l="1"/>
  <c r="K54"/>
  <c r="K85" s="1"/>
  <c r="K52"/>
  <c r="J80"/>
  <c r="G39"/>
  <c r="I39"/>
  <c r="F39"/>
  <c r="I42"/>
  <c r="F42"/>
  <c r="K44"/>
  <c r="J79"/>
  <c r="G26"/>
  <c r="I26"/>
  <c r="F26"/>
  <c r="G29"/>
  <c r="I29"/>
  <c r="F29"/>
  <c r="K31"/>
  <c r="K42" l="1"/>
  <c r="K39"/>
  <c r="K26"/>
  <c r="K29"/>
  <c r="G16"/>
  <c r="F51"/>
  <c r="K12"/>
  <c r="K13"/>
  <c r="G11"/>
  <c r="I11"/>
  <c r="F11"/>
  <c r="K51" l="1"/>
  <c r="K45"/>
  <c r="G40"/>
  <c r="G79" s="1"/>
  <c r="I40"/>
  <c r="I79" s="1"/>
  <c r="F40"/>
  <c r="F79" l="1"/>
  <c r="F37"/>
  <c r="K40"/>
  <c r="K84" s="1"/>
  <c r="J69" l="1"/>
  <c r="J81"/>
  <c r="J78"/>
  <c r="G41"/>
  <c r="I41"/>
  <c r="F41"/>
  <c r="K46"/>
  <c r="K41" s="1"/>
  <c r="K86" s="1"/>
  <c r="K35"/>
  <c r="K36"/>
  <c r="G34"/>
  <c r="I34"/>
  <c r="F34"/>
  <c r="F25"/>
  <c r="F77" s="1"/>
  <c r="J75"/>
  <c r="K17"/>
  <c r="K18"/>
  <c r="K19"/>
  <c r="K20"/>
  <c r="F16"/>
  <c r="F22" s="1"/>
  <c r="G22"/>
  <c r="G28"/>
  <c r="G87" s="1"/>
  <c r="I28"/>
  <c r="I87" s="1"/>
  <c r="F28"/>
  <c r="F87" s="1"/>
  <c r="G25"/>
  <c r="I25"/>
  <c r="K50"/>
  <c r="K47"/>
  <c r="K43"/>
  <c r="G27"/>
  <c r="G80" s="1"/>
  <c r="I27"/>
  <c r="I80" s="1"/>
  <c r="F27"/>
  <c r="G75"/>
  <c r="I75"/>
  <c r="F75"/>
  <c r="K74"/>
  <c r="I14"/>
  <c r="K8"/>
  <c r="I16"/>
  <c r="I22" s="1"/>
  <c r="K32"/>
  <c r="G14"/>
  <c r="F14"/>
  <c r="K48"/>
  <c r="K30"/>
  <c r="K33"/>
  <c r="K11"/>
  <c r="K21"/>
  <c r="I37" l="1"/>
  <c r="I69" s="1"/>
  <c r="I76" s="1"/>
  <c r="I86"/>
  <c r="G37"/>
  <c r="G86"/>
  <c r="J76"/>
  <c r="K27"/>
  <c r="K80" s="1"/>
  <c r="F80"/>
  <c r="I81"/>
  <c r="K75"/>
  <c r="F81"/>
  <c r="F24"/>
  <c r="F69" s="1"/>
  <c r="F76" s="1"/>
  <c r="K79"/>
  <c r="G24"/>
  <c r="I78"/>
  <c r="I24"/>
  <c r="G81"/>
  <c r="G78"/>
  <c r="J83"/>
  <c r="K22"/>
  <c r="K14"/>
  <c r="F78"/>
  <c r="K34"/>
  <c r="K28"/>
  <c r="K16"/>
  <c r="K25"/>
  <c r="K77" s="1"/>
  <c r="K37" l="1"/>
  <c r="G69"/>
  <c r="G76" s="1"/>
  <c r="K81"/>
  <c r="K87"/>
  <c r="I83"/>
  <c r="F83"/>
  <c r="G83"/>
  <c r="K78"/>
  <c r="K24"/>
  <c r="K69" s="1"/>
  <c r="K76" s="1"/>
  <c r="K83" l="1"/>
</calcChain>
</file>

<file path=xl/sharedStrings.xml><?xml version="1.0" encoding="utf-8"?>
<sst xmlns="http://schemas.openxmlformats.org/spreadsheetml/2006/main" count="163" uniqueCount="78">
  <si>
    <t>№ п/п</t>
  </si>
  <si>
    <t>Всего</t>
  </si>
  <si>
    <t>Отчет о совместимости для Реестр муниципальных целевых программ,утвержд. постан. ММР на 2012 г..xls</t>
  </si>
  <si>
    <t>Дата отчета: 30.09.2011 17:00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</si>
  <si>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</si>
  <si>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</si>
  <si>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</si>
  <si>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</si>
  <si>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Период действия муниципальной программы</t>
  </si>
  <si>
    <t>Муниципальный заказчик, инициатор разработки муниципальной  программы (МП)</t>
  </si>
  <si>
    <t>Сумма по программе, тыс.руб.</t>
  </si>
  <si>
    <t>Дата утверждения МП постановлением  ММР</t>
  </si>
  <si>
    <t>Итого по отделу:</t>
  </si>
  <si>
    <t>всего</t>
  </si>
  <si>
    <t>источник финансирования</t>
  </si>
  <si>
    <t>местный бюджет</t>
  </si>
  <si>
    <t>внебюджет</t>
  </si>
  <si>
    <t>Наименование муниципальной программы/подпрограммы</t>
  </si>
  <si>
    <t>Отдел строительства и архитектуры администрации ММР</t>
  </si>
  <si>
    <t>Управление по ЖКХ и жилищной политике администрации ММР</t>
  </si>
  <si>
    <t>отдел благоустройства управления по ЖКХ и жилищной политике администрации ММР</t>
  </si>
  <si>
    <t>средства мун. дорож.фонда</t>
  </si>
  <si>
    <t>подпрограмма "Обеспечение безопасности дорожного движения в МО город Маркс"</t>
  </si>
  <si>
    <t>5.1.</t>
  </si>
  <si>
    <t>6.1.</t>
  </si>
  <si>
    <t>6.2.</t>
  </si>
  <si>
    <t>Итого:</t>
  </si>
  <si>
    <t>6.3.</t>
  </si>
  <si>
    <t>Управление земельно-имущественных отношений администрации ММР</t>
  </si>
  <si>
    <t xml:space="preserve">Управление земельно-имущественных отношений администрации ММР </t>
  </si>
  <si>
    <t>подпрограмма "Обеспечение функционирования и развития объектов дорожного хозяйства"</t>
  </si>
  <si>
    <t>Отдел информации и общественных отношений администрации ММР</t>
  </si>
  <si>
    <t>федеральный бюджет</t>
  </si>
  <si>
    <t>7.</t>
  </si>
  <si>
    <t>областной бюджет</t>
  </si>
  <si>
    <t>8.</t>
  </si>
  <si>
    <t>6.4.</t>
  </si>
  <si>
    <t>5.2.</t>
  </si>
  <si>
    <t>итого</t>
  </si>
  <si>
    <t>дорожный фонд</t>
  </si>
  <si>
    <t>МП "Развитие транспортной системы в МО город Маркс на 2021-2023 годы"</t>
  </si>
  <si>
    <t>2021-2023 г.</t>
  </si>
  <si>
    <t>МП "Управление земельно-имущественными ресурсами в муниципальном образовании город Маркс на 2021-2023 годы"</t>
  </si>
  <si>
    <t>2021-2023 гг.</t>
  </si>
  <si>
    <t>МП "Развитие культуры в МО город Маркс  на 2021-2023 годы"</t>
  </si>
  <si>
    <t>Комитет культуры, спорта и молодежной политики  администрации ММР</t>
  </si>
  <si>
    <t>Комитет культуры, спорта и молодежной политики администрации ММР</t>
  </si>
  <si>
    <t>программа "Социальная поддержка ветеранов и инвалидов в муниципальном образовании город Маркс на 2021-2023 годы"</t>
  </si>
  <si>
    <t>22.12.2020 г. № 2013-н</t>
  </si>
  <si>
    <t>МП "Градостроительное планирование развития территорий МО город Маркс на 2021-2023 гг."</t>
  </si>
  <si>
    <t>касса на 01.01.2023 г.</t>
  </si>
  <si>
    <t>МП "Развитие физической культуры и спорта в МО город Маркс на 2021-2023 годы"</t>
  </si>
  <si>
    <t>МП "Развитие коммунальной инфраструктуры в МО город Маркс на 2021-2023 годы"</t>
  </si>
  <si>
    <t>подпрограмма "Благоустройство муниципального образования город Маркс на 2021-2023 годы"</t>
  </si>
  <si>
    <t>подпрограмма "Капитальный ремонт многоквартирных жилых домов и муниципального жилья в многоквартирных жилых домах, расположенных на территории МО город Маркс на 2021-2023 годы"</t>
  </si>
  <si>
    <t>подпрограмма "Повышение качества водоснабжения и водоотведения в МО город Маркс на 2021-2023 годы"</t>
  </si>
  <si>
    <t>подпрограмма "Переселение граждан из аварийного жилищного фонда в муниципальном образовании город Маркс на 2021-2023 годы"</t>
  </si>
  <si>
    <t>МП "Формирование комфортной городской среды на территории муниципального образования город Маркс на 2018-2024 годы"</t>
  </si>
  <si>
    <t>подпрограмма "Формирование комфортной городской среды муниципального образования город Маркс"</t>
  </si>
  <si>
    <t>подпрограмма "Создание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среды"</t>
  </si>
  <si>
    <t>Отдел по делам ГО и ЧС администрации ММР</t>
  </si>
  <si>
    <t>программа "Обеспечение первичных мер пожарной безопасности на территории  муниципального образования город Маркс на 2021-2023 годы"</t>
  </si>
  <si>
    <t>2018-2024 г.</t>
  </si>
  <si>
    <t>9.</t>
  </si>
  <si>
    <t>7.1</t>
  </si>
  <si>
    <t>7.2</t>
  </si>
  <si>
    <t>18.01.2021 г. № 41-н</t>
  </si>
  <si>
    <t>6.5.</t>
  </si>
  <si>
    <t>подпрограмма "Комплексное развитие систем коммунальной инфраструктуры  муниципального образования город Маркс на 2021-2023 годы"</t>
  </si>
  <si>
    <t>ДФ</t>
  </si>
  <si>
    <r>
      <t xml:space="preserve">27.12.2017 г. № 2368-н </t>
    </r>
    <r>
      <rPr>
        <sz val="8"/>
        <rFont val="Arial"/>
        <family val="2"/>
        <charset val="204"/>
      </rPr>
      <t>28.02.2018 г. № 265-н, 12.04.2018 г. № 510-н, 06.06.2018 г. № 904-н, 20.06.2018 г. № 976-н, 30.07.2018 г. № 1252-н, 08.10.2018 г. № 1631-н, 20.12.2018 г. № 2337-н, 22.03.2019 г. № 513-н, 30.05.2019 г. № 895-н, 15.08.2019 г. № 1463-н, 04.10.2019 г. № 1785-н, 26.12.2019 г. № 2352-н, 26.01.2021 г. №98-н, 29.01.2021 г. №144-н, 18.02.2021 г. №285-н, 04.06.2021 г. №977-н, 06.07.2021 г. №1181-н, 29.10.2021 г. №1949-н</t>
    </r>
  </si>
  <si>
    <t>Реестр муниципальных программ  муниципального образованя город Маркс  на 31.12.2021 г</t>
  </si>
  <si>
    <r>
      <t xml:space="preserve">28.12.2020 г. № 2068-н, </t>
    </r>
    <r>
      <rPr>
        <sz val="8"/>
        <rFont val="Arial"/>
        <family val="2"/>
        <charset val="204"/>
      </rPr>
      <t xml:space="preserve">18.10.2021 г. №1842-н, 17.12.2021 г. №2317-н </t>
    </r>
  </si>
  <si>
    <r>
      <t xml:space="preserve">22.12.2020 г. № 2015-н, </t>
    </r>
    <r>
      <rPr>
        <sz val="8"/>
        <rFont val="Arial"/>
        <family val="2"/>
        <charset val="204"/>
      </rPr>
      <t>08.06.2021 г. №1000-н, 21.07.2021 г. №1274-н, 28.09.2021 г. №1709-н, 04.10.2021 г. №1744-н, 23.11.2021 г. №3116-н, 22.12.2021 г. №2337-н</t>
    </r>
  </si>
  <si>
    <r>
      <t xml:space="preserve">30.12.2020 г. № 2112-н, </t>
    </r>
    <r>
      <rPr>
        <sz val="8"/>
        <rFont val="Arial"/>
        <family val="2"/>
        <charset val="204"/>
      </rPr>
      <t>16.04.2021 г. №671-н, 17.05.2021 г. №834-н, 28.09.2021 г. №1710-н, 08.10.2021 г. №1797-н, 27.12.2021 г. №2387-н</t>
    </r>
  </si>
  <si>
    <r>
      <t xml:space="preserve">25.12.2020 г. № 1933-н, </t>
    </r>
    <r>
      <rPr>
        <sz val="8"/>
        <rFont val="Arial"/>
        <family val="2"/>
        <charset val="204"/>
      </rPr>
      <t xml:space="preserve">04.10.2021 г. №1745-н, 30.12.2021 г. №2450-н </t>
    </r>
  </si>
  <si>
    <r>
      <t xml:space="preserve">21.12.2020 г. № 2001-н, </t>
    </r>
    <r>
      <rPr>
        <sz val="8"/>
        <rFont val="Arial"/>
        <family val="2"/>
        <charset val="204"/>
      </rPr>
      <t>22.06.2021 г. №1095-н, 07.09.2021 . №1550-н, 16.09.2021 г. №1647-н, 16.12.2021 г. №2310-н, 30.12.2021 г. №2445-н</t>
    </r>
  </si>
  <si>
    <r>
      <t xml:space="preserve">29.12.2020 г. № 2095-н, </t>
    </r>
    <r>
      <rPr>
        <sz val="8"/>
        <rFont val="Arial"/>
        <family val="2"/>
        <charset val="204"/>
      </rPr>
      <t>20.12.2021 г. №2318-н, 30.12.2021 г. №2430-н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</si>
</sst>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5" applyProtection="0">
      <alignment horizontal="center" vertical="center"/>
    </xf>
  </cellStyleXfs>
  <cellXfs count="142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3" fillId="0" borderId="1" xfId="0" applyFont="1" applyBorder="1" applyAlignment="1"/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/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8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5" fillId="0" borderId="3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right" vertical="center" wrapText="1"/>
    </xf>
    <xf numFmtId="0" fontId="9" fillId="0" borderId="27" xfId="0" applyFont="1" applyBorder="1" applyAlignment="1">
      <alignment horizontal="right" vertical="center" wrapText="1"/>
    </xf>
    <xf numFmtId="0" fontId="9" fillId="0" borderId="28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right" vertical="center" wrapText="1"/>
    </xf>
    <xf numFmtId="0" fontId="9" fillId="0" borderId="27" xfId="0" applyFont="1" applyFill="1" applyBorder="1" applyAlignment="1">
      <alignment horizontal="right" vertical="center" wrapText="1"/>
    </xf>
    <xf numFmtId="0" fontId="9" fillId="0" borderId="28" xfId="0" applyFont="1" applyFill="1" applyBorder="1" applyAlignment="1">
      <alignment horizontal="right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7"/>
  <sheetViews>
    <sheetView tabSelected="1" topLeftCell="A13" zoomScaleNormal="100" zoomScalePageLayoutView="80" workbookViewId="0">
      <selection activeCell="E12" sqref="E12"/>
    </sheetView>
  </sheetViews>
  <sheetFormatPr defaultRowHeight="12.75"/>
  <cols>
    <col min="1" max="1" width="5.7109375" customWidth="1"/>
    <col min="2" max="2" width="20.5703125" customWidth="1"/>
    <col min="3" max="3" width="25.140625" customWidth="1"/>
    <col min="4" max="4" width="9.140625" customWidth="1"/>
    <col min="5" max="5" width="10.7109375" customWidth="1"/>
    <col min="6" max="6" width="11.7109375" customWidth="1"/>
    <col min="7" max="7" width="10.85546875" customWidth="1"/>
    <col min="8" max="8" width="10.85546875" style="29" customWidth="1"/>
    <col min="9" max="9" width="9" customWidth="1"/>
    <col min="10" max="10" width="8.28515625" customWidth="1"/>
    <col min="11" max="11" width="10.7109375" customWidth="1"/>
    <col min="12" max="12" width="18.42578125" style="14" customWidth="1"/>
    <col min="14" max="14" width="15.5703125" customWidth="1"/>
  </cols>
  <sheetData>
    <row r="1" spans="1:12" ht="41.25" customHeight="1">
      <c r="A1" s="86" t="s">
        <v>71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2.75" hidden="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48" customHeight="1">
      <c r="A3" s="77" t="s">
        <v>0</v>
      </c>
      <c r="B3" s="77" t="s">
        <v>9</v>
      </c>
      <c r="C3" s="77" t="s">
        <v>17</v>
      </c>
      <c r="D3" s="77" t="s">
        <v>8</v>
      </c>
      <c r="E3" s="111" t="s">
        <v>10</v>
      </c>
      <c r="F3" s="112"/>
      <c r="G3" s="112"/>
      <c r="H3" s="112"/>
      <c r="I3" s="112"/>
      <c r="J3" s="112"/>
      <c r="K3" s="113"/>
      <c r="L3" s="77" t="s">
        <v>11</v>
      </c>
    </row>
    <row r="4" spans="1:12" ht="34.5" thickBot="1">
      <c r="A4" s="78"/>
      <c r="B4" s="78"/>
      <c r="C4" s="78"/>
      <c r="D4" s="78"/>
      <c r="E4" s="34" t="s">
        <v>14</v>
      </c>
      <c r="F4" s="34">
        <v>2021</v>
      </c>
      <c r="G4" s="34">
        <v>2022</v>
      </c>
      <c r="H4" s="26" t="s">
        <v>50</v>
      </c>
      <c r="I4" s="34">
        <v>2023</v>
      </c>
      <c r="J4" s="34">
        <v>2024</v>
      </c>
      <c r="K4" s="34" t="s">
        <v>1</v>
      </c>
      <c r="L4" s="78"/>
    </row>
    <row r="5" spans="1:12" ht="29.25" customHeight="1">
      <c r="A5" s="84" t="s">
        <v>28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5"/>
    </row>
    <row r="6" spans="1:12" s="12" customFormat="1" ht="42.75" customHeight="1">
      <c r="A6" s="99">
        <v>1</v>
      </c>
      <c r="B6" s="99" t="s">
        <v>29</v>
      </c>
      <c r="C6" s="100" t="s">
        <v>42</v>
      </c>
      <c r="D6" s="99" t="s">
        <v>43</v>
      </c>
      <c r="E6" s="65" t="s">
        <v>13</v>
      </c>
      <c r="F6" s="37">
        <f>F7+F8</f>
        <v>980.7</v>
      </c>
      <c r="G6" s="37">
        <f>G7+G8</f>
        <v>435</v>
      </c>
      <c r="H6" s="38"/>
      <c r="I6" s="37">
        <f>I7+I8</f>
        <v>435</v>
      </c>
      <c r="J6" s="66"/>
      <c r="K6" s="67">
        <f>K7+K8</f>
        <v>1850.7</v>
      </c>
      <c r="L6" s="130" t="s">
        <v>76</v>
      </c>
    </row>
    <row r="7" spans="1:12" s="12" customFormat="1" ht="42.75" customHeight="1">
      <c r="A7" s="99"/>
      <c r="B7" s="99"/>
      <c r="C7" s="100"/>
      <c r="D7" s="99"/>
      <c r="E7" s="65" t="s">
        <v>15</v>
      </c>
      <c r="F7" s="37">
        <v>551.70000000000005</v>
      </c>
      <c r="G7" s="37">
        <v>435</v>
      </c>
      <c r="H7" s="38"/>
      <c r="I7" s="37">
        <v>435</v>
      </c>
      <c r="J7" s="66"/>
      <c r="K7" s="67">
        <f>F7+G7+I7</f>
        <v>1421.7</v>
      </c>
      <c r="L7" s="131"/>
    </row>
    <row r="8" spans="1:12" s="12" customFormat="1" ht="41.25" customHeight="1">
      <c r="A8" s="99"/>
      <c r="B8" s="99"/>
      <c r="C8" s="100"/>
      <c r="D8" s="99"/>
      <c r="E8" s="65" t="s">
        <v>34</v>
      </c>
      <c r="F8" s="37">
        <v>429</v>
      </c>
      <c r="G8" s="37">
        <v>0</v>
      </c>
      <c r="H8" s="38"/>
      <c r="I8" s="37">
        <v>0</v>
      </c>
      <c r="J8" s="39"/>
      <c r="K8" s="67">
        <f>F8+G8+I8</f>
        <v>429</v>
      </c>
      <c r="L8" s="132"/>
    </row>
    <row r="9" spans="1:12" s="12" customFormat="1" ht="21.75" customHeight="1" thickBot="1">
      <c r="A9" s="121" t="s">
        <v>12</v>
      </c>
      <c r="B9" s="122"/>
      <c r="C9" s="122"/>
      <c r="D9" s="123"/>
      <c r="E9" s="40"/>
      <c r="F9" s="40">
        <f>F7+F8</f>
        <v>980.7</v>
      </c>
      <c r="G9" s="40">
        <f>G7+G8</f>
        <v>435</v>
      </c>
      <c r="H9" s="41"/>
      <c r="I9" s="40">
        <f>I7+I8</f>
        <v>435</v>
      </c>
      <c r="J9" s="40"/>
      <c r="K9" s="40">
        <f>K7+K8</f>
        <v>1850.7</v>
      </c>
      <c r="L9" s="16"/>
    </row>
    <row r="10" spans="1:12" s="12" customFormat="1" ht="21" customHeight="1">
      <c r="A10" s="84" t="s">
        <v>18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0"/>
      <c r="L10" s="115"/>
    </row>
    <row r="11" spans="1:12" s="12" customFormat="1" ht="45" customHeight="1">
      <c r="A11" s="124">
        <v>2</v>
      </c>
      <c r="B11" s="99" t="s">
        <v>18</v>
      </c>
      <c r="C11" s="100" t="s">
        <v>49</v>
      </c>
      <c r="D11" s="99" t="s">
        <v>41</v>
      </c>
      <c r="E11" s="36" t="s">
        <v>13</v>
      </c>
      <c r="F11" s="34">
        <f>F12+F13</f>
        <v>885</v>
      </c>
      <c r="G11" s="34">
        <f t="shared" ref="G11:I11" si="0">G12+G13</f>
        <v>885</v>
      </c>
      <c r="H11" s="26"/>
      <c r="I11" s="34">
        <f t="shared" si="0"/>
        <v>885</v>
      </c>
      <c r="J11" s="34"/>
      <c r="K11" s="36">
        <f>F11+G11+I11</f>
        <v>2655</v>
      </c>
      <c r="L11" s="101" t="s">
        <v>72</v>
      </c>
    </row>
    <row r="12" spans="1:12" s="12" customFormat="1" ht="22.5">
      <c r="A12" s="125"/>
      <c r="B12" s="99"/>
      <c r="C12" s="100"/>
      <c r="D12" s="99"/>
      <c r="E12" s="34" t="s">
        <v>15</v>
      </c>
      <c r="F12" s="34">
        <v>885</v>
      </c>
      <c r="G12" s="34">
        <v>885</v>
      </c>
      <c r="H12" s="26"/>
      <c r="I12" s="34">
        <v>885</v>
      </c>
      <c r="J12" s="34"/>
      <c r="K12" s="36">
        <f t="shared" ref="K12:K13" si="1">F12+G12+I12</f>
        <v>2655</v>
      </c>
      <c r="L12" s="102"/>
    </row>
    <row r="13" spans="1:12" s="12" customFormat="1" ht="22.5">
      <c r="A13" s="126"/>
      <c r="B13" s="99"/>
      <c r="C13" s="100"/>
      <c r="D13" s="99"/>
      <c r="E13" s="34" t="s">
        <v>34</v>
      </c>
      <c r="F13" s="34">
        <v>0</v>
      </c>
      <c r="G13" s="34">
        <v>0</v>
      </c>
      <c r="H13" s="26"/>
      <c r="I13" s="34">
        <v>0</v>
      </c>
      <c r="J13" s="34"/>
      <c r="K13" s="36">
        <f t="shared" si="1"/>
        <v>0</v>
      </c>
      <c r="L13" s="103"/>
    </row>
    <row r="14" spans="1:12" s="12" customFormat="1" ht="21.75" customHeight="1" thickBot="1">
      <c r="A14" s="121" t="s">
        <v>12</v>
      </c>
      <c r="B14" s="122"/>
      <c r="C14" s="122"/>
      <c r="D14" s="123"/>
      <c r="E14" s="40"/>
      <c r="F14" s="40">
        <f>F11</f>
        <v>885</v>
      </c>
      <c r="G14" s="40">
        <f>G11</f>
        <v>885</v>
      </c>
      <c r="H14" s="41"/>
      <c r="I14" s="40">
        <f>I11</f>
        <v>885</v>
      </c>
      <c r="J14" s="40"/>
      <c r="K14" s="40">
        <f>F14+G14+I14</f>
        <v>2655</v>
      </c>
      <c r="L14" s="16"/>
    </row>
    <row r="15" spans="1:12" s="12" customFormat="1" ht="26.25" customHeight="1">
      <c r="A15" s="127" t="s">
        <v>46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9"/>
    </row>
    <row r="16" spans="1:12" s="13" customFormat="1" ht="11.25">
      <c r="A16" s="117">
        <v>3</v>
      </c>
      <c r="B16" s="119" t="s">
        <v>45</v>
      </c>
      <c r="C16" s="74" t="s">
        <v>44</v>
      </c>
      <c r="D16" s="99" t="s">
        <v>41</v>
      </c>
      <c r="E16" s="36" t="s">
        <v>13</v>
      </c>
      <c r="F16" s="36">
        <f>F17+F18+F19+F20</f>
        <v>616.5</v>
      </c>
      <c r="G16" s="36">
        <f>G17+G18+G19+G20</f>
        <v>675</v>
      </c>
      <c r="H16" s="38"/>
      <c r="I16" s="36">
        <f>I17+I18+I19+I20</f>
        <v>675</v>
      </c>
      <c r="J16" s="36"/>
      <c r="K16" s="36">
        <f>K17+K18+K19+K20</f>
        <v>1966.5</v>
      </c>
      <c r="L16" s="101" t="s">
        <v>73</v>
      </c>
    </row>
    <row r="17" spans="1:12" s="13" customFormat="1" ht="22.5">
      <c r="A17" s="118"/>
      <c r="B17" s="120"/>
      <c r="C17" s="75"/>
      <c r="D17" s="99"/>
      <c r="E17" s="36" t="s">
        <v>15</v>
      </c>
      <c r="F17" s="36">
        <v>616.5</v>
      </c>
      <c r="G17" s="36">
        <v>675</v>
      </c>
      <c r="H17" s="38"/>
      <c r="I17" s="36">
        <v>675</v>
      </c>
      <c r="J17" s="36"/>
      <c r="K17" s="36">
        <f t="shared" ref="K17:K21" si="2">F17+G17+I17</f>
        <v>1966.5</v>
      </c>
      <c r="L17" s="102"/>
    </row>
    <row r="18" spans="1:12" s="13" customFormat="1" ht="22.5">
      <c r="A18" s="118"/>
      <c r="B18" s="120"/>
      <c r="C18" s="75"/>
      <c r="D18" s="99"/>
      <c r="E18" s="34" t="s">
        <v>34</v>
      </c>
      <c r="F18" s="34">
        <v>0</v>
      </c>
      <c r="G18" s="34">
        <v>0</v>
      </c>
      <c r="H18" s="26"/>
      <c r="I18" s="34">
        <v>0</v>
      </c>
      <c r="J18" s="34"/>
      <c r="K18" s="36">
        <f t="shared" si="2"/>
        <v>0</v>
      </c>
      <c r="L18" s="102"/>
    </row>
    <row r="19" spans="1:12" s="13" customFormat="1" ht="22.5">
      <c r="A19" s="118"/>
      <c r="B19" s="120"/>
      <c r="C19" s="75"/>
      <c r="D19" s="99"/>
      <c r="E19" s="34" t="s">
        <v>32</v>
      </c>
      <c r="F19" s="34">
        <v>0</v>
      </c>
      <c r="G19" s="34">
        <v>0</v>
      </c>
      <c r="H19" s="26"/>
      <c r="I19" s="34">
        <v>0</v>
      </c>
      <c r="J19" s="34"/>
      <c r="K19" s="36">
        <f t="shared" si="2"/>
        <v>0</v>
      </c>
      <c r="L19" s="102"/>
    </row>
    <row r="20" spans="1:12" s="13" customFormat="1" ht="16.5" customHeight="1">
      <c r="A20" s="118"/>
      <c r="B20" s="120"/>
      <c r="C20" s="75"/>
      <c r="D20" s="99"/>
      <c r="E20" s="34" t="s">
        <v>16</v>
      </c>
      <c r="F20" s="34">
        <v>0</v>
      </c>
      <c r="G20" s="34">
        <v>0</v>
      </c>
      <c r="H20" s="26"/>
      <c r="I20" s="34">
        <v>0</v>
      </c>
      <c r="J20" s="34"/>
      <c r="K20" s="36">
        <f t="shared" si="2"/>
        <v>0</v>
      </c>
      <c r="L20" s="103"/>
    </row>
    <row r="21" spans="1:12" s="12" customFormat="1" ht="41.25" customHeight="1">
      <c r="A21" s="15">
        <v>4</v>
      </c>
      <c r="B21" s="37" t="s">
        <v>45</v>
      </c>
      <c r="C21" s="69" t="s">
        <v>51</v>
      </c>
      <c r="D21" s="42" t="s">
        <v>41</v>
      </c>
      <c r="E21" s="36" t="s">
        <v>15</v>
      </c>
      <c r="F21" s="36">
        <v>470.4</v>
      </c>
      <c r="G21" s="36">
        <v>1000</v>
      </c>
      <c r="H21" s="38"/>
      <c r="I21" s="36">
        <v>1000</v>
      </c>
      <c r="J21" s="36"/>
      <c r="K21" s="36">
        <f t="shared" si="2"/>
        <v>2470.4</v>
      </c>
      <c r="L21" s="24" t="s">
        <v>77</v>
      </c>
    </row>
    <row r="22" spans="1:12" s="12" customFormat="1" ht="23.25" customHeight="1" thickBot="1">
      <c r="A22" s="104" t="s">
        <v>12</v>
      </c>
      <c r="B22" s="105"/>
      <c r="C22" s="105"/>
      <c r="D22" s="105"/>
      <c r="E22" s="106"/>
      <c r="F22" s="43">
        <f>F16+F21</f>
        <v>1086.9000000000001</v>
      </c>
      <c r="G22" s="43">
        <f>G16+G21</f>
        <v>1675</v>
      </c>
      <c r="H22" s="41"/>
      <c r="I22" s="43">
        <f>I16+I21</f>
        <v>1675</v>
      </c>
      <c r="J22" s="43"/>
      <c r="K22" s="43">
        <f>F22+G22+I22</f>
        <v>4436.8999999999996</v>
      </c>
      <c r="L22" s="24"/>
    </row>
    <row r="23" spans="1:12" s="12" customFormat="1" ht="33" customHeight="1">
      <c r="A23" s="84" t="s">
        <v>19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6"/>
    </row>
    <row r="24" spans="1:12" s="12" customFormat="1" ht="12.75" customHeight="1">
      <c r="A24" s="117">
        <v>5</v>
      </c>
      <c r="B24" s="88" t="s">
        <v>20</v>
      </c>
      <c r="C24" s="74" t="s">
        <v>40</v>
      </c>
      <c r="D24" s="77" t="s">
        <v>41</v>
      </c>
      <c r="E24" s="36" t="s">
        <v>13</v>
      </c>
      <c r="F24" s="44">
        <f>F25+F27+F28+F26</f>
        <v>25746.6</v>
      </c>
      <c r="G24" s="44">
        <f t="shared" ref="G24:I24" si="3">G25+G27+G28+G26</f>
        <v>23486</v>
      </c>
      <c r="H24" s="45"/>
      <c r="I24" s="44">
        <f t="shared" si="3"/>
        <v>8211</v>
      </c>
      <c r="J24" s="44"/>
      <c r="K24" s="37">
        <f t="shared" ref="K24:K33" si="4">F24+G24+I24</f>
        <v>57443.6</v>
      </c>
      <c r="L24" s="101" t="s">
        <v>75</v>
      </c>
    </row>
    <row r="25" spans="1:12" s="12" customFormat="1" ht="22.5">
      <c r="A25" s="118"/>
      <c r="B25" s="89"/>
      <c r="C25" s="75"/>
      <c r="D25" s="78"/>
      <c r="E25" s="36" t="s">
        <v>15</v>
      </c>
      <c r="F25" s="44">
        <f>F30+F35</f>
        <v>2919.8</v>
      </c>
      <c r="G25" s="44">
        <f>G30+G35</f>
        <v>0</v>
      </c>
      <c r="H25" s="45"/>
      <c r="I25" s="44">
        <f>I30+I35</f>
        <v>0</v>
      </c>
      <c r="J25" s="44"/>
      <c r="K25" s="37">
        <f t="shared" si="4"/>
        <v>2919.8</v>
      </c>
      <c r="L25" s="102"/>
    </row>
    <row r="26" spans="1:12" s="12" customFormat="1" ht="22.5">
      <c r="A26" s="118"/>
      <c r="B26" s="89"/>
      <c r="C26" s="75"/>
      <c r="D26" s="78"/>
      <c r="E26" s="36" t="s">
        <v>34</v>
      </c>
      <c r="F26" s="44">
        <f>F31</f>
        <v>0</v>
      </c>
      <c r="G26" s="44">
        <f t="shared" ref="G26:I26" si="5">G31</f>
        <v>0</v>
      </c>
      <c r="H26" s="45"/>
      <c r="I26" s="44">
        <f t="shared" si="5"/>
        <v>0</v>
      </c>
      <c r="J26" s="44"/>
      <c r="K26" s="37">
        <f t="shared" si="4"/>
        <v>0</v>
      </c>
      <c r="L26" s="102"/>
    </row>
    <row r="27" spans="1:12" s="12" customFormat="1" ht="22.5">
      <c r="A27" s="118"/>
      <c r="B27" s="89"/>
      <c r="C27" s="75"/>
      <c r="D27" s="78"/>
      <c r="E27" s="36" t="s">
        <v>32</v>
      </c>
      <c r="F27" s="44">
        <f>F32</f>
        <v>0</v>
      </c>
      <c r="G27" s="44">
        <f>G32</f>
        <v>0</v>
      </c>
      <c r="H27" s="45"/>
      <c r="I27" s="44">
        <f>I32</f>
        <v>0</v>
      </c>
      <c r="J27" s="44"/>
      <c r="K27" s="37">
        <f t="shared" si="4"/>
        <v>0</v>
      </c>
      <c r="L27" s="102"/>
    </row>
    <row r="28" spans="1:12" s="13" customFormat="1" ht="33.75">
      <c r="A28" s="136"/>
      <c r="B28" s="89"/>
      <c r="C28" s="76"/>
      <c r="D28" s="79"/>
      <c r="E28" s="46" t="s">
        <v>21</v>
      </c>
      <c r="F28" s="37">
        <f>F33+F36</f>
        <v>22826.799999999999</v>
      </c>
      <c r="G28" s="37">
        <f>G33+G36</f>
        <v>23486</v>
      </c>
      <c r="H28" s="38"/>
      <c r="I28" s="37">
        <f>I33+I36</f>
        <v>8211</v>
      </c>
      <c r="J28" s="37"/>
      <c r="K28" s="37">
        <f t="shared" si="4"/>
        <v>54523.8</v>
      </c>
      <c r="L28" s="102"/>
    </row>
    <row r="29" spans="1:12">
      <c r="A29" s="98" t="s">
        <v>23</v>
      </c>
      <c r="B29" s="89"/>
      <c r="C29" s="99" t="s">
        <v>30</v>
      </c>
      <c r="D29" s="97" t="s">
        <v>41</v>
      </c>
      <c r="E29" s="36" t="s">
        <v>13</v>
      </c>
      <c r="F29" s="17">
        <f>F30+F32+F33+F31</f>
        <v>25157</v>
      </c>
      <c r="G29" s="17">
        <f t="shared" ref="G29:I29" si="6">G30+G32+G33+G31</f>
        <v>22786</v>
      </c>
      <c r="H29" s="27"/>
      <c r="I29" s="17">
        <f t="shared" si="6"/>
        <v>7511</v>
      </c>
      <c r="J29" s="17"/>
      <c r="K29" s="37">
        <f t="shared" si="4"/>
        <v>55454</v>
      </c>
      <c r="L29" s="102"/>
    </row>
    <row r="30" spans="1:12" ht="22.5">
      <c r="A30" s="98"/>
      <c r="B30" s="89"/>
      <c r="C30" s="99"/>
      <c r="D30" s="97"/>
      <c r="E30" s="36" t="s">
        <v>15</v>
      </c>
      <c r="F30" s="17">
        <v>2919.8</v>
      </c>
      <c r="G30" s="17">
        <v>0</v>
      </c>
      <c r="H30" s="27"/>
      <c r="I30" s="17">
        <v>0</v>
      </c>
      <c r="J30" s="17"/>
      <c r="K30" s="17">
        <f t="shared" si="4"/>
        <v>2919.8</v>
      </c>
      <c r="L30" s="102"/>
    </row>
    <row r="31" spans="1:12" ht="22.5">
      <c r="A31" s="98"/>
      <c r="B31" s="89"/>
      <c r="C31" s="99"/>
      <c r="D31" s="97"/>
      <c r="E31" s="36" t="s">
        <v>34</v>
      </c>
      <c r="F31" s="17">
        <v>0</v>
      </c>
      <c r="G31" s="17">
        <v>0</v>
      </c>
      <c r="H31" s="27"/>
      <c r="I31" s="17">
        <v>0</v>
      </c>
      <c r="J31" s="17"/>
      <c r="K31" s="17">
        <f t="shared" si="4"/>
        <v>0</v>
      </c>
      <c r="L31" s="102"/>
    </row>
    <row r="32" spans="1:12" ht="22.5">
      <c r="A32" s="98"/>
      <c r="B32" s="89"/>
      <c r="C32" s="99"/>
      <c r="D32" s="97"/>
      <c r="E32" s="36" t="s">
        <v>32</v>
      </c>
      <c r="F32" s="17">
        <v>0</v>
      </c>
      <c r="G32" s="17">
        <v>0</v>
      </c>
      <c r="H32" s="27"/>
      <c r="I32" s="17">
        <v>0</v>
      </c>
      <c r="J32" s="17"/>
      <c r="K32" s="17">
        <f t="shared" si="4"/>
        <v>0</v>
      </c>
      <c r="L32" s="102"/>
    </row>
    <row r="33" spans="1:12" ht="33.75">
      <c r="A33" s="98"/>
      <c r="B33" s="89"/>
      <c r="C33" s="99"/>
      <c r="D33" s="97"/>
      <c r="E33" s="36" t="s">
        <v>21</v>
      </c>
      <c r="F33" s="17">
        <v>22237.200000000001</v>
      </c>
      <c r="G33" s="17">
        <v>22786</v>
      </c>
      <c r="H33" s="27"/>
      <c r="I33" s="17">
        <v>7511</v>
      </c>
      <c r="J33" s="17"/>
      <c r="K33" s="17">
        <f t="shared" si="4"/>
        <v>52534.2</v>
      </c>
      <c r="L33" s="102"/>
    </row>
    <row r="34" spans="1:12">
      <c r="A34" s="91" t="s">
        <v>37</v>
      </c>
      <c r="B34" s="89"/>
      <c r="C34" s="77" t="s">
        <v>22</v>
      </c>
      <c r="D34" s="71" t="s">
        <v>41</v>
      </c>
      <c r="E34" s="36" t="s">
        <v>13</v>
      </c>
      <c r="F34" s="17">
        <f>F35+F36</f>
        <v>589.6</v>
      </c>
      <c r="G34" s="17">
        <f t="shared" ref="G34:I34" si="7">G35+G36</f>
        <v>700</v>
      </c>
      <c r="H34" s="27"/>
      <c r="I34" s="17">
        <f t="shared" si="7"/>
        <v>700</v>
      </c>
      <c r="J34" s="17"/>
      <c r="K34" s="17">
        <f>F34+G34+I34</f>
        <v>1989.6</v>
      </c>
      <c r="L34" s="102"/>
    </row>
    <row r="35" spans="1:12" ht="33.75" customHeight="1">
      <c r="A35" s="92"/>
      <c r="B35" s="89"/>
      <c r="C35" s="78"/>
      <c r="D35" s="72"/>
      <c r="E35" s="36" t="s">
        <v>15</v>
      </c>
      <c r="F35" s="17">
        <v>0</v>
      </c>
      <c r="G35" s="17">
        <v>0</v>
      </c>
      <c r="H35" s="27"/>
      <c r="I35" s="17">
        <v>0</v>
      </c>
      <c r="J35" s="17"/>
      <c r="K35" s="17">
        <f t="shared" ref="K35:K40" si="8">F35+G35+I35</f>
        <v>0</v>
      </c>
      <c r="L35" s="102"/>
    </row>
    <row r="36" spans="1:12" ht="32.25" customHeight="1">
      <c r="A36" s="93"/>
      <c r="B36" s="90"/>
      <c r="C36" s="79"/>
      <c r="D36" s="73"/>
      <c r="E36" s="46" t="s">
        <v>21</v>
      </c>
      <c r="F36" s="25">
        <v>589.6</v>
      </c>
      <c r="G36" s="25">
        <v>700</v>
      </c>
      <c r="H36" s="27"/>
      <c r="I36" s="25">
        <v>700</v>
      </c>
      <c r="J36" s="25"/>
      <c r="K36" s="17">
        <f t="shared" si="8"/>
        <v>1989.6</v>
      </c>
      <c r="L36" s="102"/>
    </row>
    <row r="37" spans="1:12" ht="15" customHeight="1">
      <c r="A37" s="139">
        <v>6</v>
      </c>
      <c r="B37" s="88" t="s">
        <v>20</v>
      </c>
      <c r="C37" s="74" t="s">
        <v>52</v>
      </c>
      <c r="D37" s="71" t="s">
        <v>41</v>
      </c>
      <c r="E37" s="46" t="s">
        <v>13</v>
      </c>
      <c r="F37" s="25">
        <f>F38+F39+F40+F41</f>
        <v>56378.700000000004</v>
      </c>
      <c r="G37" s="25">
        <f>G38+G41+G40+G39</f>
        <v>63239.799999999996</v>
      </c>
      <c r="H37" s="27"/>
      <c r="I37" s="25">
        <f>I38+I41+I40+I39</f>
        <v>65365.1</v>
      </c>
      <c r="J37" s="25"/>
      <c r="K37" s="17">
        <f t="shared" si="8"/>
        <v>184983.6</v>
      </c>
      <c r="L37" s="107" t="s">
        <v>74</v>
      </c>
    </row>
    <row r="38" spans="1:12" ht="33" customHeight="1">
      <c r="A38" s="140"/>
      <c r="B38" s="89"/>
      <c r="C38" s="75"/>
      <c r="D38" s="72"/>
      <c r="E38" s="36" t="s">
        <v>15</v>
      </c>
      <c r="F38" s="17">
        <f>F43+F47+F48+F49+F50</f>
        <v>54220.100000000006</v>
      </c>
      <c r="G38" s="17">
        <f t="shared" ref="G38:I38" si="9">G43+G47+G48+G49+G50</f>
        <v>61381.2</v>
      </c>
      <c r="H38" s="27"/>
      <c r="I38" s="17">
        <f t="shared" si="9"/>
        <v>63506.5</v>
      </c>
      <c r="J38" s="17">
        <f t="shared" ref="J38" si="10">J43+J47+J48+J50</f>
        <v>0</v>
      </c>
      <c r="K38" s="17">
        <f>F38+G38+I38</f>
        <v>179107.8</v>
      </c>
      <c r="L38" s="108"/>
    </row>
    <row r="39" spans="1:12" ht="33" customHeight="1">
      <c r="A39" s="140"/>
      <c r="B39" s="89"/>
      <c r="C39" s="75"/>
      <c r="D39" s="72"/>
      <c r="E39" s="36" t="s">
        <v>32</v>
      </c>
      <c r="F39" s="17">
        <f>F44</f>
        <v>0</v>
      </c>
      <c r="G39" s="17">
        <f t="shared" ref="G39:I39" si="11">G44</f>
        <v>0</v>
      </c>
      <c r="H39" s="27"/>
      <c r="I39" s="17">
        <f t="shared" si="11"/>
        <v>0</v>
      </c>
      <c r="J39" s="17"/>
      <c r="K39" s="17">
        <f t="shared" si="8"/>
        <v>0</v>
      </c>
      <c r="L39" s="108"/>
    </row>
    <row r="40" spans="1:12" ht="33" customHeight="1">
      <c r="A40" s="140"/>
      <c r="B40" s="89"/>
      <c r="C40" s="75"/>
      <c r="D40" s="72"/>
      <c r="E40" s="36" t="s">
        <v>34</v>
      </c>
      <c r="F40" s="17">
        <f>F45</f>
        <v>100</v>
      </c>
      <c r="G40" s="17">
        <f t="shared" ref="G40:I40" si="12">G45</f>
        <v>0</v>
      </c>
      <c r="H40" s="27"/>
      <c r="I40" s="17">
        <f t="shared" si="12"/>
        <v>0</v>
      </c>
      <c r="J40" s="17"/>
      <c r="K40" s="17">
        <f t="shared" si="8"/>
        <v>100</v>
      </c>
      <c r="L40" s="108"/>
    </row>
    <row r="41" spans="1:12" ht="20.25" customHeight="1">
      <c r="A41" s="141"/>
      <c r="B41" s="89"/>
      <c r="C41" s="76"/>
      <c r="D41" s="73"/>
      <c r="E41" s="36" t="s">
        <v>16</v>
      </c>
      <c r="F41" s="17">
        <f>F46</f>
        <v>2058.6</v>
      </c>
      <c r="G41" s="17">
        <f t="shared" ref="G41:K41" si="13">G46</f>
        <v>1858.6</v>
      </c>
      <c r="H41" s="27"/>
      <c r="I41" s="17">
        <f t="shared" si="13"/>
        <v>1858.6</v>
      </c>
      <c r="J41" s="17"/>
      <c r="K41" s="17">
        <f t="shared" si="13"/>
        <v>5775.7999999999993</v>
      </c>
      <c r="L41" s="108"/>
    </row>
    <row r="42" spans="1:12" ht="17.25" customHeight="1">
      <c r="A42" s="94" t="s">
        <v>24</v>
      </c>
      <c r="B42" s="89"/>
      <c r="C42" s="77" t="s">
        <v>53</v>
      </c>
      <c r="D42" s="71" t="s">
        <v>41</v>
      </c>
      <c r="E42" s="36" t="s">
        <v>13</v>
      </c>
      <c r="F42" s="17">
        <f>F43+F46+F45+F44</f>
        <v>53095.9</v>
      </c>
      <c r="G42" s="17">
        <f>G43+G44+G45+G46</f>
        <v>60219.799999999996</v>
      </c>
      <c r="H42" s="27"/>
      <c r="I42" s="17">
        <f t="shared" ref="I42" si="14">I43+I46+I45+I44</f>
        <v>62345.1</v>
      </c>
      <c r="J42" s="17"/>
      <c r="K42" s="17">
        <f t="shared" ref="K42:K50" si="15">F42+G42+I42</f>
        <v>175660.79999999999</v>
      </c>
      <c r="L42" s="108"/>
    </row>
    <row r="43" spans="1:12" ht="27" customHeight="1">
      <c r="A43" s="95"/>
      <c r="B43" s="89"/>
      <c r="C43" s="78"/>
      <c r="D43" s="72"/>
      <c r="E43" s="36" t="s">
        <v>15</v>
      </c>
      <c r="F43" s="17">
        <v>50937.3</v>
      </c>
      <c r="G43" s="17">
        <v>58361.2</v>
      </c>
      <c r="H43" s="27"/>
      <c r="I43" s="17">
        <v>60486.5</v>
      </c>
      <c r="J43" s="17"/>
      <c r="K43" s="17">
        <f t="shared" si="15"/>
        <v>169785</v>
      </c>
      <c r="L43" s="108"/>
    </row>
    <row r="44" spans="1:12" ht="27" customHeight="1">
      <c r="A44" s="95"/>
      <c r="B44" s="89"/>
      <c r="C44" s="78"/>
      <c r="D44" s="72"/>
      <c r="E44" s="36" t="s">
        <v>32</v>
      </c>
      <c r="F44" s="17">
        <v>0</v>
      </c>
      <c r="G44" s="17">
        <v>0</v>
      </c>
      <c r="H44" s="27"/>
      <c r="I44" s="17">
        <v>0</v>
      </c>
      <c r="J44" s="17"/>
      <c r="K44" s="17">
        <f t="shared" si="15"/>
        <v>0</v>
      </c>
      <c r="L44" s="108"/>
    </row>
    <row r="45" spans="1:12" ht="27" customHeight="1">
      <c r="A45" s="95"/>
      <c r="B45" s="89"/>
      <c r="C45" s="78"/>
      <c r="D45" s="72"/>
      <c r="E45" s="36" t="s">
        <v>34</v>
      </c>
      <c r="F45" s="17">
        <v>100</v>
      </c>
      <c r="G45" s="17">
        <v>0</v>
      </c>
      <c r="H45" s="27"/>
      <c r="I45" s="17">
        <v>0</v>
      </c>
      <c r="J45" s="17"/>
      <c r="K45" s="17">
        <f t="shared" si="15"/>
        <v>100</v>
      </c>
      <c r="L45" s="108"/>
    </row>
    <row r="46" spans="1:12" ht="22.5" customHeight="1">
      <c r="A46" s="96"/>
      <c r="B46" s="89"/>
      <c r="C46" s="79"/>
      <c r="D46" s="73"/>
      <c r="E46" s="36" t="s">
        <v>16</v>
      </c>
      <c r="F46" s="17">
        <v>2058.6</v>
      </c>
      <c r="G46" s="17">
        <v>1858.6</v>
      </c>
      <c r="H46" s="27"/>
      <c r="I46" s="17">
        <v>1858.6</v>
      </c>
      <c r="J46" s="17"/>
      <c r="K46" s="17">
        <f t="shared" si="15"/>
        <v>5775.7999999999993</v>
      </c>
      <c r="L46" s="108"/>
    </row>
    <row r="47" spans="1:12" ht="78.75">
      <c r="A47" s="33" t="s">
        <v>25</v>
      </c>
      <c r="B47" s="89"/>
      <c r="C47" s="36" t="s">
        <v>54</v>
      </c>
      <c r="D47" s="25" t="s">
        <v>41</v>
      </c>
      <c r="E47" s="36" t="s">
        <v>15</v>
      </c>
      <c r="F47" s="17">
        <v>1420</v>
      </c>
      <c r="G47" s="17">
        <v>1220</v>
      </c>
      <c r="H47" s="27"/>
      <c r="I47" s="17">
        <v>1220</v>
      </c>
      <c r="J47" s="17"/>
      <c r="K47" s="17">
        <f t="shared" si="15"/>
        <v>3860</v>
      </c>
      <c r="L47" s="108"/>
    </row>
    <row r="48" spans="1:12" ht="45">
      <c r="A48" s="33" t="s">
        <v>27</v>
      </c>
      <c r="B48" s="89"/>
      <c r="C48" s="36" t="s">
        <v>55</v>
      </c>
      <c r="D48" s="36" t="s">
        <v>41</v>
      </c>
      <c r="E48" s="36" t="s">
        <v>15</v>
      </c>
      <c r="F48" s="17">
        <v>1000</v>
      </c>
      <c r="G48" s="17">
        <v>1000</v>
      </c>
      <c r="H48" s="27"/>
      <c r="I48" s="17">
        <v>1000</v>
      </c>
      <c r="J48" s="17"/>
      <c r="K48" s="17">
        <f t="shared" si="15"/>
        <v>3000</v>
      </c>
      <c r="L48" s="108"/>
    </row>
    <row r="49" spans="1:14" ht="56.25">
      <c r="A49" s="53" t="s">
        <v>36</v>
      </c>
      <c r="B49" s="89"/>
      <c r="C49" s="52" t="s">
        <v>56</v>
      </c>
      <c r="D49" s="52" t="s">
        <v>41</v>
      </c>
      <c r="E49" s="52" t="s">
        <v>15</v>
      </c>
      <c r="F49" s="18">
        <v>806.8</v>
      </c>
      <c r="G49" s="18">
        <v>800</v>
      </c>
      <c r="H49" s="28"/>
      <c r="I49" s="18">
        <v>800</v>
      </c>
      <c r="J49" s="18"/>
      <c r="K49" s="17">
        <f t="shared" ref="K49" si="16">F49+G49+I49</f>
        <v>2406.8000000000002</v>
      </c>
      <c r="L49" s="108"/>
    </row>
    <row r="50" spans="1:14" ht="56.25">
      <c r="A50" s="53" t="s">
        <v>67</v>
      </c>
      <c r="B50" s="89"/>
      <c r="C50" s="52" t="s">
        <v>68</v>
      </c>
      <c r="D50" s="34" t="s">
        <v>41</v>
      </c>
      <c r="E50" s="34" t="s">
        <v>15</v>
      </c>
      <c r="F50" s="18">
        <v>56</v>
      </c>
      <c r="G50" s="18">
        <v>0</v>
      </c>
      <c r="H50" s="28"/>
      <c r="I50" s="18">
        <v>0</v>
      </c>
      <c r="J50" s="18"/>
      <c r="K50" s="17">
        <f t="shared" si="15"/>
        <v>56</v>
      </c>
      <c r="L50" s="108"/>
    </row>
    <row r="51" spans="1:14" ht="12.75" customHeight="1">
      <c r="A51" s="94" t="s">
        <v>33</v>
      </c>
      <c r="B51" s="71"/>
      <c r="C51" s="74" t="s">
        <v>57</v>
      </c>
      <c r="D51" s="77" t="s">
        <v>62</v>
      </c>
      <c r="E51" s="34" t="s">
        <v>13</v>
      </c>
      <c r="F51" s="18">
        <f>F52+F53+F54+F55+F56</f>
        <v>92518.1</v>
      </c>
      <c r="G51" s="18">
        <f t="shared" ref="G51:J51" si="17">G52+G53+G54+G55+G56</f>
        <v>16840</v>
      </c>
      <c r="H51" s="18">
        <f t="shared" si="17"/>
        <v>0</v>
      </c>
      <c r="I51" s="18">
        <f t="shared" si="17"/>
        <v>16000</v>
      </c>
      <c r="J51" s="18">
        <f t="shared" si="17"/>
        <v>11000</v>
      </c>
      <c r="K51" s="18">
        <f>+I51+G51+F51+J51</f>
        <v>136358.1</v>
      </c>
      <c r="L51" s="107" t="s">
        <v>70</v>
      </c>
      <c r="M51" s="70"/>
      <c r="N51" s="70"/>
    </row>
    <row r="52" spans="1:14" ht="22.5">
      <c r="A52" s="95"/>
      <c r="B52" s="72"/>
      <c r="C52" s="75"/>
      <c r="D52" s="78"/>
      <c r="E52" s="34" t="s">
        <v>15</v>
      </c>
      <c r="F52" s="18">
        <f>F58+F64</f>
        <v>12195</v>
      </c>
      <c r="G52" s="18">
        <f t="shared" ref="G52:J52" si="18">G58+G64</f>
        <v>950</v>
      </c>
      <c r="H52" s="18">
        <f t="shared" si="18"/>
        <v>0</v>
      </c>
      <c r="I52" s="18">
        <f t="shared" si="18"/>
        <v>1000</v>
      </c>
      <c r="J52" s="18">
        <f t="shared" si="18"/>
        <v>1000</v>
      </c>
      <c r="K52" s="18">
        <f t="shared" ref="K52" si="19">K58+K64</f>
        <v>15145</v>
      </c>
      <c r="L52" s="108"/>
      <c r="M52" s="70"/>
      <c r="N52" s="70"/>
    </row>
    <row r="53" spans="1:14" ht="22.5">
      <c r="A53" s="95"/>
      <c r="B53" s="72"/>
      <c r="C53" s="75"/>
      <c r="D53" s="78"/>
      <c r="E53" s="34" t="s">
        <v>34</v>
      </c>
      <c r="F53" s="18">
        <f>F59+F65</f>
        <v>100</v>
      </c>
      <c r="G53" s="18">
        <f t="shared" ref="G53:J53" si="20">G59+G65</f>
        <v>1197.9000000000001</v>
      </c>
      <c r="H53" s="18">
        <f t="shared" si="20"/>
        <v>0</v>
      </c>
      <c r="I53" s="18">
        <f t="shared" si="20"/>
        <v>200</v>
      </c>
      <c r="J53" s="18">
        <f t="shared" si="20"/>
        <v>200</v>
      </c>
      <c r="K53" s="18">
        <f>+I53+G53+F53+J53</f>
        <v>1697.9</v>
      </c>
      <c r="L53" s="108"/>
      <c r="M53" s="70"/>
      <c r="N53" s="70"/>
    </row>
    <row r="54" spans="1:14" ht="22.5">
      <c r="A54" s="95"/>
      <c r="B54" s="72"/>
      <c r="C54" s="75"/>
      <c r="D54" s="78"/>
      <c r="E54" s="36" t="s">
        <v>32</v>
      </c>
      <c r="F54" s="18">
        <f>F60+F66</f>
        <v>74900</v>
      </c>
      <c r="G54" s="18">
        <f t="shared" ref="G54:J54" si="21">G60+G66</f>
        <v>9692.1</v>
      </c>
      <c r="H54" s="18">
        <f t="shared" si="21"/>
        <v>0</v>
      </c>
      <c r="I54" s="18">
        <f t="shared" si="21"/>
        <v>9800</v>
      </c>
      <c r="J54" s="18">
        <f t="shared" si="21"/>
        <v>9800</v>
      </c>
      <c r="K54" s="18">
        <f t="shared" ref="K54" si="22">K60+K66</f>
        <v>104192.1</v>
      </c>
      <c r="L54" s="108"/>
      <c r="M54" s="70"/>
      <c r="N54" s="70"/>
    </row>
    <row r="55" spans="1:14">
      <c r="A55" s="95"/>
      <c r="B55" s="72"/>
      <c r="C55" s="75"/>
      <c r="D55" s="78"/>
      <c r="E55" s="36" t="s">
        <v>16</v>
      </c>
      <c r="F55" s="18">
        <f>F61+F67</f>
        <v>0</v>
      </c>
      <c r="G55" s="18">
        <f t="shared" ref="G55:J55" si="23">G61+G67</f>
        <v>0</v>
      </c>
      <c r="H55" s="18"/>
      <c r="I55" s="18">
        <f t="shared" si="23"/>
        <v>0</v>
      </c>
      <c r="J55" s="18">
        <f t="shared" si="23"/>
        <v>0</v>
      </c>
      <c r="K55" s="18">
        <f>F55+G55+I55+J55</f>
        <v>0</v>
      </c>
      <c r="L55" s="108"/>
      <c r="M55" s="70"/>
      <c r="N55" s="70"/>
    </row>
    <row r="56" spans="1:14" ht="63" customHeight="1">
      <c r="A56" s="96"/>
      <c r="B56" s="73"/>
      <c r="C56" s="76"/>
      <c r="D56" s="79"/>
      <c r="E56" s="36" t="s">
        <v>39</v>
      </c>
      <c r="F56" s="18">
        <f>F62+F68</f>
        <v>5323.1</v>
      </c>
      <c r="G56" s="18">
        <f t="shared" ref="G56:J56" si="24">G62+G68</f>
        <v>5000</v>
      </c>
      <c r="H56" s="18">
        <f t="shared" si="24"/>
        <v>0</v>
      </c>
      <c r="I56" s="18">
        <f t="shared" si="24"/>
        <v>5000</v>
      </c>
      <c r="J56" s="18">
        <f t="shared" si="24"/>
        <v>0</v>
      </c>
      <c r="K56" s="18">
        <f>+I56+G56+F56+J56</f>
        <v>15323.1</v>
      </c>
      <c r="L56" s="108"/>
      <c r="M56" s="70"/>
      <c r="N56" s="70"/>
    </row>
    <row r="57" spans="1:14">
      <c r="A57" s="81" t="s">
        <v>64</v>
      </c>
      <c r="B57" s="71"/>
      <c r="C57" s="74" t="s">
        <v>58</v>
      </c>
      <c r="D57" s="77" t="s">
        <v>62</v>
      </c>
      <c r="E57" s="34" t="s">
        <v>13</v>
      </c>
      <c r="F57" s="18">
        <f>F58+F59+F60+F61+F62</f>
        <v>11773.1</v>
      </c>
      <c r="G57" s="18">
        <f t="shared" ref="G57:J57" si="25">G58+G59+G60+G61+G62</f>
        <v>16840</v>
      </c>
      <c r="H57" s="28"/>
      <c r="I57" s="18">
        <f t="shared" si="25"/>
        <v>16000</v>
      </c>
      <c r="J57" s="18">
        <f t="shared" si="25"/>
        <v>11000</v>
      </c>
      <c r="K57" s="18">
        <f>K58+K59+K60+K61+K62</f>
        <v>55613.1</v>
      </c>
      <c r="L57" s="108"/>
      <c r="M57" s="70"/>
      <c r="N57" s="70"/>
    </row>
    <row r="58" spans="1:14" ht="22.5">
      <c r="A58" s="82"/>
      <c r="B58" s="72"/>
      <c r="C58" s="75"/>
      <c r="D58" s="78"/>
      <c r="E58" s="34" t="s">
        <v>15</v>
      </c>
      <c r="F58" s="18">
        <v>1750</v>
      </c>
      <c r="G58" s="18">
        <v>950</v>
      </c>
      <c r="H58" s="28"/>
      <c r="I58" s="18">
        <v>1000</v>
      </c>
      <c r="J58" s="18">
        <v>1000</v>
      </c>
      <c r="K58" s="18">
        <f>F58+G58+I58+J58</f>
        <v>4700</v>
      </c>
      <c r="L58" s="108"/>
      <c r="M58" s="70"/>
      <c r="N58" s="70"/>
    </row>
    <row r="59" spans="1:14" ht="22.5">
      <c r="A59" s="82"/>
      <c r="B59" s="72"/>
      <c r="C59" s="75"/>
      <c r="D59" s="78"/>
      <c r="E59" s="34" t="s">
        <v>34</v>
      </c>
      <c r="F59" s="18">
        <v>100</v>
      </c>
      <c r="G59" s="18">
        <v>1197.9000000000001</v>
      </c>
      <c r="H59" s="28"/>
      <c r="I59" s="18">
        <v>200</v>
      </c>
      <c r="J59" s="18">
        <v>200</v>
      </c>
      <c r="K59" s="18">
        <f>F59+G59+I59+J59</f>
        <v>1697.9</v>
      </c>
      <c r="L59" s="108"/>
      <c r="M59" s="70"/>
      <c r="N59" s="70"/>
    </row>
    <row r="60" spans="1:14" ht="22.5">
      <c r="A60" s="82"/>
      <c r="B60" s="72"/>
      <c r="C60" s="75"/>
      <c r="D60" s="78"/>
      <c r="E60" s="36" t="s">
        <v>32</v>
      </c>
      <c r="F60" s="18">
        <v>4900</v>
      </c>
      <c r="G60" s="17">
        <v>9692.1</v>
      </c>
      <c r="H60" s="28"/>
      <c r="I60" s="17">
        <v>9800</v>
      </c>
      <c r="J60" s="18">
        <v>9800</v>
      </c>
      <c r="K60" s="18">
        <f>F60+G60+I60+J60</f>
        <v>34192.1</v>
      </c>
      <c r="L60" s="108"/>
      <c r="M60" s="70"/>
      <c r="N60" s="70"/>
    </row>
    <row r="61" spans="1:14">
      <c r="A61" s="82"/>
      <c r="B61" s="72"/>
      <c r="C61" s="75"/>
      <c r="D61" s="78"/>
      <c r="E61" s="36" t="s">
        <v>16</v>
      </c>
      <c r="F61" s="18">
        <v>0</v>
      </c>
      <c r="G61" s="17">
        <v>0</v>
      </c>
      <c r="H61" s="28"/>
      <c r="I61" s="17">
        <v>0</v>
      </c>
      <c r="J61" s="18">
        <v>0</v>
      </c>
      <c r="K61" s="18">
        <f t="shared" ref="K61:K62" si="26">F61+G61+I61+J61</f>
        <v>0</v>
      </c>
      <c r="L61" s="108"/>
      <c r="M61" s="70"/>
      <c r="N61" s="70"/>
    </row>
    <row r="62" spans="1:14" ht="63" customHeight="1">
      <c r="A62" s="83"/>
      <c r="B62" s="73"/>
      <c r="C62" s="76"/>
      <c r="D62" s="79"/>
      <c r="E62" s="36" t="s">
        <v>39</v>
      </c>
      <c r="F62" s="18">
        <v>5023.1000000000004</v>
      </c>
      <c r="G62" s="18">
        <v>5000</v>
      </c>
      <c r="H62" s="28"/>
      <c r="I62" s="18">
        <v>5000</v>
      </c>
      <c r="J62" s="18">
        <v>0</v>
      </c>
      <c r="K62" s="18">
        <f t="shared" si="26"/>
        <v>15023.1</v>
      </c>
      <c r="L62" s="108"/>
      <c r="M62" s="70"/>
      <c r="N62" s="70"/>
    </row>
    <row r="63" spans="1:14">
      <c r="A63" s="81" t="s">
        <v>65</v>
      </c>
      <c r="B63" s="71"/>
      <c r="C63" s="74" t="s">
        <v>59</v>
      </c>
      <c r="D63" s="77" t="s">
        <v>62</v>
      </c>
      <c r="E63" s="34" t="s">
        <v>13</v>
      </c>
      <c r="F63" s="18">
        <f>F64+F65+F66+F67+F68</f>
        <v>80745</v>
      </c>
      <c r="G63" s="18">
        <f t="shared" ref="G63:J63" si="27">G64+G65+G66+G67+G68</f>
        <v>0</v>
      </c>
      <c r="H63" s="28"/>
      <c r="I63" s="18">
        <f t="shared" si="27"/>
        <v>0</v>
      </c>
      <c r="J63" s="18">
        <f t="shared" si="27"/>
        <v>0</v>
      </c>
      <c r="K63" s="18">
        <f>+I63+G63+F63+J63</f>
        <v>80745</v>
      </c>
      <c r="L63" s="108"/>
      <c r="M63" s="70"/>
      <c r="N63" s="70"/>
    </row>
    <row r="64" spans="1:14" ht="22.5">
      <c r="A64" s="82"/>
      <c r="B64" s="72"/>
      <c r="C64" s="75"/>
      <c r="D64" s="78"/>
      <c r="E64" s="34" t="s">
        <v>15</v>
      </c>
      <c r="F64" s="18">
        <v>10445</v>
      </c>
      <c r="G64" s="18">
        <v>0</v>
      </c>
      <c r="H64" s="28"/>
      <c r="I64" s="18">
        <v>0</v>
      </c>
      <c r="J64" s="18">
        <v>0</v>
      </c>
      <c r="K64" s="18">
        <f>F64+G64+I64+J64</f>
        <v>10445</v>
      </c>
      <c r="L64" s="108"/>
      <c r="M64" s="70"/>
      <c r="N64" s="70"/>
    </row>
    <row r="65" spans="1:14" ht="22.5">
      <c r="A65" s="82"/>
      <c r="B65" s="72"/>
      <c r="C65" s="75"/>
      <c r="D65" s="78"/>
      <c r="E65" s="34" t="s">
        <v>34</v>
      </c>
      <c r="F65" s="18">
        <v>0</v>
      </c>
      <c r="G65" s="18">
        <v>0</v>
      </c>
      <c r="H65" s="28"/>
      <c r="I65" s="18">
        <v>0</v>
      </c>
      <c r="J65" s="18">
        <v>0</v>
      </c>
      <c r="K65" s="18">
        <f>F65+G65+I65+J65</f>
        <v>0</v>
      </c>
      <c r="L65" s="108"/>
      <c r="M65" s="70"/>
      <c r="N65" s="70"/>
    </row>
    <row r="66" spans="1:14" ht="22.5">
      <c r="A66" s="82"/>
      <c r="B66" s="72"/>
      <c r="C66" s="75"/>
      <c r="D66" s="78"/>
      <c r="E66" s="36" t="s">
        <v>32</v>
      </c>
      <c r="F66" s="18">
        <v>70000</v>
      </c>
      <c r="G66" s="17">
        <v>0</v>
      </c>
      <c r="H66" s="27"/>
      <c r="I66" s="17">
        <v>0</v>
      </c>
      <c r="J66" s="18">
        <v>0</v>
      </c>
      <c r="K66" s="18">
        <f>F66+G66+I66+J66</f>
        <v>70000</v>
      </c>
      <c r="L66" s="108"/>
      <c r="M66" s="70"/>
      <c r="N66" s="70"/>
    </row>
    <row r="67" spans="1:14">
      <c r="A67" s="82"/>
      <c r="B67" s="72"/>
      <c r="C67" s="75"/>
      <c r="D67" s="78"/>
      <c r="E67" s="36" t="s">
        <v>16</v>
      </c>
      <c r="F67" s="18">
        <v>0</v>
      </c>
      <c r="G67" s="17">
        <v>0</v>
      </c>
      <c r="H67" s="27"/>
      <c r="I67" s="17">
        <v>0</v>
      </c>
      <c r="J67" s="18">
        <v>0</v>
      </c>
      <c r="K67" s="18">
        <f>+I67+G67+F67+J67</f>
        <v>0</v>
      </c>
      <c r="L67" s="108"/>
      <c r="M67" s="70"/>
      <c r="N67" s="70"/>
    </row>
    <row r="68" spans="1:14" ht="63" customHeight="1">
      <c r="A68" s="83"/>
      <c r="B68" s="73"/>
      <c r="C68" s="76"/>
      <c r="D68" s="79"/>
      <c r="E68" s="36" t="s">
        <v>39</v>
      </c>
      <c r="F68" s="18">
        <v>300</v>
      </c>
      <c r="G68" s="25">
        <v>0</v>
      </c>
      <c r="H68" s="27"/>
      <c r="I68" s="25">
        <v>0</v>
      </c>
      <c r="J68" s="32">
        <v>0</v>
      </c>
      <c r="K68" s="18">
        <f>+I68+G68+F68+J68</f>
        <v>300</v>
      </c>
      <c r="L68" s="108"/>
      <c r="M68" s="70"/>
      <c r="N68" s="70"/>
    </row>
    <row r="69" spans="1:14" ht="23.25" customHeight="1" thickBot="1">
      <c r="A69" s="137" t="s">
        <v>12</v>
      </c>
      <c r="B69" s="138"/>
      <c r="C69" s="138"/>
      <c r="D69" s="138"/>
      <c r="E69" s="138"/>
      <c r="F69" s="47">
        <f>F24+F37+F51</f>
        <v>174643.40000000002</v>
      </c>
      <c r="G69" s="47">
        <f>G24+G37+G51</f>
        <v>103565.79999999999</v>
      </c>
      <c r="H69" s="48"/>
      <c r="I69" s="47">
        <f>I24+I37+I51</f>
        <v>89576.1</v>
      </c>
      <c r="J69" s="47">
        <f>J24+J37+J51</f>
        <v>11000</v>
      </c>
      <c r="K69" s="47">
        <f>K24+K37+K51</f>
        <v>378785.30000000005</v>
      </c>
      <c r="L69" s="109"/>
      <c r="M69" s="70"/>
      <c r="N69" s="70"/>
    </row>
    <row r="70" spans="1:14" ht="23.25" customHeight="1">
      <c r="A70" s="84" t="s">
        <v>31</v>
      </c>
      <c r="B70" s="85"/>
      <c r="C70" s="85"/>
      <c r="D70" s="85"/>
      <c r="E70" s="85"/>
      <c r="F70" s="86"/>
      <c r="G70" s="86"/>
      <c r="H70" s="86"/>
      <c r="I70" s="86"/>
      <c r="J70" s="86"/>
      <c r="K70" s="86"/>
      <c r="L70" s="87"/>
    </row>
    <row r="71" spans="1:14" ht="84.75" customHeight="1">
      <c r="A71" s="32" t="s">
        <v>35</v>
      </c>
      <c r="B71" s="34" t="s">
        <v>31</v>
      </c>
      <c r="C71" s="68" t="s">
        <v>47</v>
      </c>
      <c r="D71" s="34" t="s">
        <v>43</v>
      </c>
      <c r="E71" s="34" t="s">
        <v>15</v>
      </c>
      <c r="F71" s="34">
        <v>300</v>
      </c>
      <c r="G71" s="34">
        <v>300</v>
      </c>
      <c r="H71" s="26"/>
      <c r="I71" s="34">
        <v>300</v>
      </c>
      <c r="J71" s="34">
        <v>0</v>
      </c>
      <c r="K71" s="34">
        <f>F71+G71+I71</f>
        <v>900</v>
      </c>
      <c r="L71" s="49" t="s">
        <v>48</v>
      </c>
    </row>
    <row r="72" spans="1:14" ht="23.25" customHeight="1" thickBot="1">
      <c r="A72" s="80" t="s">
        <v>12</v>
      </c>
      <c r="B72" s="80"/>
      <c r="C72" s="80"/>
      <c r="D72" s="80"/>
      <c r="E72" s="80"/>
      <c r="F72" s="50">
        <f>F71</f>
        <v>300</v>
      </c>
      <c r="G72" s="50">
        <f>G71</f>
        <v>300</v>
      </c>
      <c r="H72" s="51"/>
      <c r="I72" s="50">
        <f>I71</f>
        <v>300</v>
      </c>
      <c r="J72" s="50">
        <f t="shared" ref="J72" si="28">J71</f>
        <v>0</v>
      </c>
      <c r="K72" s="36">
        <f>F72+G72+I72</f>
        <v>900</v>
      </c>
      <c r="L72" s="20"/>
    </row>
    <row r="73" spans="1:14" ht="23.25" customHeight="1">
      <c r="A73" s="84" t="s">
        <v>60</v>
      </c>
      <c r="B73" s="85"/>
      <c r="C73" s="85"/>
      <c r="D73" s="85"/>
      <c r="E73" s="85"/>
      <c r="F73" s="86"/>
      <c r="G73" s="86"/>
      <c r="H73" s="86"/>
      <c r="I73" s="86"/>
      <c r="J73" s="86"/>
      <c r="K73" s="86"/>
      <c r="L73" s="87"/>
    </row>
    <row r="74" spans="1:14" ht="84.75" customHeight="1">
      <c r="A74" s="32" t="s">
        <v>63</v>
      </c>
      <c r="B74" s="34" t="s">
        <v>60</v>
      </c>
      <c r="C74" s="68" t="s">
        <v>61</v>
      </c>
      <c r="D74" s="34" t="s">
        <v>43</v>
      </c>
      <c r="E74" s="34" t="s">
        <v>15</v>
      </c>
      <c r="F74" s="34">
        <v>245</v>
      </c>
      <c r="G74" s="34">
        <v>250</v>
      </c>
      <c r="H74" s="26"/>
      <c r="I74" s="34">
        <v>250</v>
      </c>
      <c r="J74" s="34">
        <v>0</v>
      </c>
      <c r="K74" s="34">
        <f>F74+G74+I74</f>
        <v>745</v>
      </c>
      <c r="L74" s="35" t="s">
        <v>66</v>
      </c>
    </row>
    <row r="75" spans="1:14" ht="23.25" customHeight="1" thickBot="1">
      <c r="A75" s="80" t="s">
        <v>12</v>
      </c>
      <c r="B75" s="80"/>
      <c r="C75" s="80"/>
      <c r="D75" s="80"/>
      <c r="E75" s="80"/>
      <c r="F75" s="50">
        <f>F74</f>
        <v>245</v>
      </c>
      <c r="G75" s="50">
        <f>G74</f>
        <v>250</v>
      </c>
      <c r="H75" s="51"/>
      <c r="I75" s="50">
        <f>I74</f>
        <v>250</v>
      </c>
      <c r="J75" s="50">
        <f t="shared" ref="J75" si="29">J74</f>
        <v>0</v>
      </c>
      <c r="K75" s="36">
        <f>F75+G75+I75</f>
        <v>745</v>
      </c>
      <c r="L75" s="20"/>
    </row>
    <row r="76" spans="1:14" ht="30" customHeight="1" thickBot="1">
      <c r="A76" s="133" t="s">
        <v>26</v>
      </c>
      <c r="B76" s="134"/>
      <c r="C76" s="134"/>
      <c r="D76" s="134"/>
      <c r="E76" s="135"/>
      <c r="F76" s="64">
        <f>F9+F14+F22+F69+F75+F72</f>
        <v>178141.00000000003</v>
      </c>
      <c r="G76" s="64">
        <f t="shared" ref="G76:K76" si="30">G9+G14+G22+G69+G75+G72</f>
        <v>107110.79999999999</v>
      </c>
      <c r="H76" s="64">
        <f t="shared" si="30"/>
        <v>0</v>
      </c>
      <c r="I76" s="64">
        <f t="shared" si="30"/>
        <v>93121.1</v>
      </c>
      <c r="J76" s="64">
        <f t="shared" si="30"/>
        <v>11000</v>
      </c>
      <c r="K76" s="64">
        <f t="shared" si="30"/>
        <v>389372.9</v>
      </c>
      <c r="L76" s="19"/>
    </row>
    <row r="77" spans="1:14" ht="11.25" customHeight="1">
      <c r="E77" s="54" t="s">
        <v>15</v>
      </c>
      <c r="F77" s="56">
        <f>F8+F12+F17+F21+F25+F38+F52+F71+F74</f>
        <v>72280.800000000003</v>
      </c>
      <c r="G77" s="56">
        <f t="shared" ref="G77:K77" si="31">G8+G12+G17+G21+G25+G38+G52+G71+G74</f>
        <v>65441.2</v>
      </c>
      <c r="H77" s="56">
        <f t="shared" si="31"/>
        <v>0</v>
      </c>
      <c r="I77" s="56">
        <f t="shared" si="31"/>
        <v>67616.5</v>
      </c>
      <c r="J77" s="56">
        <f t="shared" si="31"/>
        <v>1000</v>
      </c>
      <c r="K77" s="56">
        <f t="shared" si="31"/>
        <v>206338.5</v>
      </c>
    </row>
    <row r="78" spans="1:14" ht="24.75" hidden="1" customHeight="1">
      <c r="E78" s="21" t="s">
        <v>15</v>
      </c>
      <c r="F78" s="57">
        <f>F8+F11+F17+F21+F25+F38+F52+F74</f>
        <v>71980.800000000003</v>
      </c>
      <c r="G78" s="22">
        <f>G8+G11+G17+G21+G25+G38+G52+G74</f>
        <v>65141.2</v>
      </c>
      <c r="H78" s="30"/>
      <c r="I78" s="22">
        <f>I8+I11+I17+I21+I25+I38+I52+I74</f>
        <v>67316.5</v>
      </c>
      <c r="J78" s="22">
        <f>J8+J11+J17+J21+J25+J38+J52+J74</f>
        <v>1000</v>
      </c>
      <c r="K78" s="22">
        <f>K8+K11+K17+K21+K25+K38+K52+K74</f>
        <v>205438.5</v>
      </c>
    </row>
    <row r="79" spans="1:14" ht="25.5" hidden="1">
      <c r="E79" s="21" t="s">
        <v>34</v>
      </c>
      <c r="F79" s="57">
        <f>F18+F53+F26+F40</f>
        <v>200</v>
      </c>
      <c r="G79" s="22">
        <f>G18+G53+G26+G40</f>
        <v>1197.9000000000001</v>
      </c>
      <c r="H79" s="30"/>
      <c r="I79" s="22">
        <f>I18+I53+I26+I40</f>
        <v>200</v>
      </c>
      <c r="J79" s="22">
        <f>J18+J53+J26+J40</f>
        <v>200</v>
      </c>
      <c r="K79" s="22">
        <f>K18+K53+K26+K40</f>
        <v>1797.9</v>
      </c>
    </row>
    <row r="80" spans="1:14" ht="25.5" hidden="1">
      <c r="E80" s="21" t="s">
        <v>32</v>
      </c>
      <c r="F80" s="57">
        <f>F19+F27+F54+F39</f>
        <v>74900</v>
      </c>
      <c r="G80" s="22">
        <f>G19+G27+G54+G39</f>
        <v>9692.1</v>
      </c>
      <c r="H80" s="30"/>
      <c r="I80" s="22">
        <f>I19+I27+I54+I39</f>
        <v>9800</v>
      </c>
      <c r="J80" s="22">
        <f>J19+J27+J54+J39</f>
        <v>9800</v>
      </c>
      <c r="K80" s="22">
        <f>K19+K27+K54+K39</f>
        <v>104192.1</v>
      </c>
    </row>
    <row r="81" spans="5:11" hidden="1">
      <c r="E81" s="21" t="s">
        <v>16</v>
      </c>
      <c r="F81" s="58">
        <f>F20+F28+F41+F56</f>
        <v>30208.5</v>
      </c>
      <c r="G81" s="23">
        <f>G20+G28+G41+G56</f>
        <v>30344.6</v>
      </c>
      <c r="H81" s="31"/>
      <c r="I81" s="23">
        <f>I20+I28+I41+I56</f>
        <v>15069.6</v>
      </c>
      <c r="J81" s="23">
        <f>J20+J28+J41+J56</f>
        <v>0</v>
      </c>
      <c r="K81" s="23">
        <f>K20+K28+K41+K56</f>
        <v>75622.700000000012</v>
      </c>
    </row>
    <row r="82" spans="5:11" hidden="1">
      <c r="E82" s="54"/>
      <c r="F82" s="59"/>
      <c r="G82" s="60"/>
      <c r="H82" s="61"/>
      <c r="I82" s="60"/>
      <c r="J82" s="60"/>
      <c r="K82" s="60"/>
    </row>
    <row r="83" spans="5:11" hidden="1">
      <c r="E83" s="55" t="s">
        <v>38</v>
      </c>
      <c r="F83" s="56">
        <f>F78+F79+F80+F81</f>
        <v>177289.3</v>
      </c>
      <c r="G83" s="62">
        <f t="shared" ref="G83:K83" si="32">G78+G79+G80+G81</f>
        <v>106375.79999999999</v>
      </c>
      <c r="H83" s="63"/>
      <c r="I83" s="62">
        <f t="shared" si="32"/>
        <v>92386.1</v>
      </c>
      <c r="J83" s="62">
        <f t="shared" si="32"/>
        <v>11000</v>
      </c>
      <c r="K83" s="62">
        <f t="shared" si="32"/>
        <v>387051.2</v>
      </c>
    </row>
    <row r="84" spans="5:11" ht="25.5">
      <c r="E84" s="55" t="s">
        <v>34</v>
      </c>
      <c r="F84" s="56">
        <f>F13+F18+F26+F40+F53+F8</f>
        <v>629</v>
      </c>
      <c r="G84" s="56">
        <f t="shared" ref="G84:K84" si="33">G13+G18+G26+G40+G53</f>
        <v>1197.9000000000001</v>
      </c>
      <c r="H84" s="56">
        <f t="shared" si="33"/>
        <v>0</v>
      </c>
      <c r="I84" s="56">
        <f t="shared" si="33"/>
        <v>200</v>
      </c>
      <c r="J84" s="56">
        <f t="shared" si="33"/>
        <v>200</v>
      </c>
      <c r="K84" s="56">
        <f t="shared" si="33"/>
        <v>1797.9</v>
      </c>
    </row>
    <row r="85" spans="5:11" ht="25.5">
      <c r="E85" s="55" t="s">
        <v>32</v>
      </c>
      <c r="F85" s="56">
        <f>F19+F27+F39+F54</f>
        <v>74900</v>
      </c>
      <c r="G85" s="56">
        <f t="shared" ref="G85:K85" si="34">G19+G27+G39+G54</f>
        <v>9692.1</v>
      </c>
      <c r="H85" s="56">
        <f t="shared" si="34"/>
        <v>0</v>
      </c>
      <c r="I85" s="56">
        <f t="shared" si="34"/>
        <v>9800</v>
      </c>
      <c r="J85" s="56">
        <f t="shared" si="34"/>
        <v>9800</v>
      </c>
      <c r="K85" s="56">
        <f t="shared" si="34"/>
        <v>104192.1</v>
      </c>
    </row>
    <row r="86" spans="5:11">
      <c r="E86" s="55" t="s">
        <v>16</v>
      </c>
      <c r="F86" s="59">
        <f>F41+F55</f>
        <v>2058.6</v>
      </c>
      <c r="G86" s="59">
        <f t="shared" ref="G86:K86" si="35">G41+G55</f>
        <v>1858.6</v>
      </c>
      <c r="H86" s="59">
        <f t="shared" si="35"/>
        <v>0</v>
      </c>
      <c r="I86" s="59">
        <f t="shared" si="35"/>
        <v>1858.6</v>
      </c>
      <c r="J86" s="59">
        <f t="shared" si="35"/>
        <v>0</v>
      </c>
      <c r="K86" s="59">
        <f t="shared" si="35"/>
        <v>5775.7999999999993</v>
      </c>
    </row>
    <row r="87" spans="5:11">
      <c r="E87" s="55" t="s">
        <v>69</v>
      </c>
      <c r="F87" s="59">
        <f>F28+F56</f>
        <v>28149.9</v>
      </c>
      <c r="G87" s="59">
        <f t="shared" ref="G87:K87" si="36">G28+G56</f>
        <v>28486</v>
      </c>
      <c r="H87" s="59">
        <f t="shared" si="36"/>
        <v>0</v>
      </c>
      <c r="I87" s="59">
        <f t="shared" si="36"/>
        <v>13211</v>
      </c>
      <c r="J87" s="59">
        <f t="shared" si="36"/>
        <v>0</v>
      </c>
      <c r="K87" s="59">
        <f t="shared" si="36"/>
        <v>69846.900000000009</v>
      </c>
    </row>
  </sheetData>
  <mergeCells count="68">
    <mergeCell ref="A76:E76"/>
    <mergeCell ref="C16:C20"/>
    <mergeCell ref="D16:D20"/>
    <mergeCell ref="A51:A56"/>
    <mergeCell ref="D24:D28"/>
    <mergeCell ref="A75:E75"/>
    <mergeCell ref="D51:D56"/>
    <mergeCell ref="A24:A28"/>
    <mergeCell ref="C24:C28"/>
    <mergeCell ref="A73:L73"/>
    <mergeCell ref="A69:E69"/>
    <mergeCell ref="C29:C33"/>
    <mergeCell ref="C42:C46"/>
    <mergeCell ref="D37:D41"/>
    <mergeCell ref="A37:A41"/>
    <mergeCell ref="B37:B50"/>
    <mergeCell ref="A5:L5"/>
    <mergeCell ref="A23:L23"/>
    <mergeCell ref="A16:A20"/>
    <mergeCell ref="B16:B20"/>
    <mergeCell ref="A9:D9"/>
    <mergeCell ref="A11:A13"/>
    <mergeCell ref="B11:B13"/>
    <mergeCell ref="C11:C13"/>
    <mergeCell ref="D11:D13"/>
    <mergeCell ref="L11:L13"/>
    <mergeCell ref="A10:L10"/>
    <mergeCell ref="A14:D14"/>
    <mergeCell ref="A15:L15"/>
    <mergeCell ref="B6:B8"/>
    <mergeCell ref="A6:A8"/>
    <mergeCell ref="L6:L8"/>
    <mergeCell ref="A1:L2"/>
    <mergeCell ref="E3:K3"/>
    <mergeCell ref="L3:L4"/>
    <mergeCell ref="D3:D4"/>
    <mergeCell ref="C3:C4"/>
    <mergeCell ref="B3:B4"/>
    <mergeCell ref="A3:A4"/>
    <mergeCell ref="D6:D8"/>
    <mergeCell ref="C6:C8"/>
    <mergeCell ref="L24:L36"/>
    <mergeCell ref="L16:L20"/>
    <mergeCell ref="C51:C56"/>
    <mergeCell ref="A22:E22"/>
    <mergeCell ref="B51:B56"/>
    <mergeCell ref="L51:L69"/>
    <mergeCell ref="L37:L50"/>
    <mergeCell ref="B24:B36"/>
    <mergeCell ref="A34:A36"/>
    <mergeCell ref="C34:C36"/>
    <mergeCell ref="D34:D36"/>
    <mergeCell ref="A42:A46"/>
    <mergeCell ref="D29:D33"/>
    <mergeCell ref="D42:D46"/>
    <mergeCell ref="A29:A33"/>
    <mergeCell ref="C37:C41"/>
    <mergeCell ref="M51:N69"/>
    <mergeCell ref="B57:B62"/>
    <mergeCell ref="C57:C62"/>
    <mergeCell ref="D57:D62"/>
    <mergeCell ref="A72:E72"/>
    <mergeCell ref="A63:A68"/>
    <mergeCell ref="B63:B68"/>
    <mergeCell ref="C63:C68"/>
    <mergeCell ref="D63:D68"/>
    <mergeCell ref="A70:L70"/>
    <mergeCell ref="A57:A62"/>
  </mergeCells>
  <phoneticPr fontId="0" type="noConversion"/>
  <pageMargins left="0.59055118110236227" right="0.19685039370078741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1" t="s">
        <v>2</v>
      </c>
      <c r="C1" s="2"/>
      <c r="D1" s="7"/>
      <c r="E1" s="7"/>
    </row>
    <row r="2" spans="2:5">
      <c r="B2" s="1" t="s">
        <v>3</v>
      </c>
      <c r="C2" s="2"/>
      <c r="D2" s="7"/>
      <c r="E2" s="7"/>
    </row>
    <row r="3" spans="2:5">
      <c r="B3" s="3"/>
      <c r="C3" s="3"/>
      <c r="D3" s="8"/>
      <c r="E3" s="8"/>
    </row>
    <row r="4" spans="2:5" ht="38.25">
      <c r="B4" s="4" t="s">
        <v>4</v>
      </c>
      <c r="C4" s="3"/>
      <c r="D4" s="8"/>
      <c r="E4" s="8"/>
    </row>
    <row r="5" spans="2:5">
      <c r="B5" s="3"/>
      <c r="C5" s="3"/>
      <c r="D5" s="8"/>
      <c r="E5" s="8"/>
    </row>
    <row r="6" spans="2:5" ht="25.5">
      <c r="B6" s="1" t="s">
        <v>5</v>
      </c>
      <c r="C6" s="2"/>
      <c r="D6" s="7"/>
      <c r="E6" s="9" t="s">
        <v>6</v>
      </c>
    </row>
    <row r="7" spans="2:5" ht="13.5" thickBot="1">
      <c r="B7" s="3"/>
      <c r="C7" s="3"/>
      <c r="D7" s="8"/>
      <c r="E7" s="8"/>
    </row>
    <row r="8" spans="2:5" ht="39" thickBot="1">
      <c r="B8" s="5" t="s">
        <v>7</v>
      </c>
      <c r="C8" s="6"/>
      <c r="D8" s="10"/>
      <c r="E8" s="11">
        <v>3</v>
      </c>
    </row>
    <row r="9" spans="2:5">
      <c r="B9" s="3"/>
      <c r="C9" s="3"/>
      <c r="D9" s="8"/>
      <c r="E9" s="8"/>
    </row>
    <row r="10" spans="2:5">
      <c r="B10" s="3"/>
      <c r="C10" s="3"/>
      <c r="D10" s="8"/>
      <c r="E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гнедова-юа</cp:lastModifiedBy>
  <cp:lastPrinted>2021-04-30T07:43:06Z</cp:lastPrinted>
  <dcterms:created xsi:type="dcterms:W3CDTF">1996-10-08T23:32:33Z</dcterms:created>
  <dcterms:modified xsi:type="dcterms:W3CDTF">2022-01-10T13:54:23Z</dcterms:modified>
</cp:coreProperties>
</file>