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25725"/>
</workbook>
</file>

<file path=xl/calcChain.xml><?xml version="1.0" encoding="utf-8"?>
<calcChain xmlns="http://schemas.openxmlformats.org/spreadsheetml/2006/main">
  <c r="K78" i="3"/>
  <c r="K77"/>
  <c r="K76"/>
  <c r="K75"/>
  <c r="K74"/>
  <c r="J73"/>
  <c r="I73"/>
  <c r="G73"/>
  <c r="F73"/>
  <c r="G39"/>
  <c r="I40"/>
  <c r="G40"/>
  <c r="K40" s="1"/>
  <c r="F40"/>
  <c r="I39"/>
  <c r="F39"/>
  <c r="G44"/>
  <c r="H44"/>
  <c r="I44"/>
  <c r="F44"/>
  <c r="K47"/>
  <c r="K46"/>
  <c r="I6"/>
  <c r="G6"/>
  <c r="F6"/>
  <c r="I9"/>
  <c r="G9"/>
  <c r="F9"/>
  <c r="K7"/>
  <c r="F38"/>
  <c r="G56"/>
  <c r="H56"/>
  <c r="I56"/>
  <c r="J56"/>
  <c r="G57"/>
  <c r="H57"/>
  <c r="I57"/>
  <c r="J57"/>
  <c r="G58"/>
  <c r="H58"/>
  <c r="H95" s="1"/>
  <c r="I58"/>
  <c r="J58"/>
  <c r="G60"/>
  <c r="H60"/>
  <c r="H97" s="1"/>
  <c r="I60"/>
  <c r="J60"/>
  <c r="J94"/>
  <c r="K65"/>
  <c r="K66"/>
  <c r="K63"/>
  <c r="J97"/>
  <c r="H96"/>
  <c r="J95"/>
  <c r="H94"/>
  <c r="H87"/>
  <c r="G38"/>
  <c r="I38"/>
  <c r="K53"/>
  <c r="K72"/>
  <c r="K71"/>
  <c r="H55" l="1"/>
  <c r="K73"/>
  <c r="I55"/>
  <c r="K39"/>
  <c r="K38"/>
  <c r="H86"/>
  <c r="J82"/>
  <c r="I82"/>
  <c r="G82"/>
  <c r="F82"/>
  <c r="K81"/>
  <c r="F60"/>
  <c r="K60" s="1"/>
  <c r="G59"/>
  <c r="G55" s="1"/>
  <c r="I59"/>
  <c r="J59"/>
  <c r="J96" s="1"/>
  <c r="F59"/>
  <c r="F58"/>
  <c r="F57"/>
  <c r="K57" s="1"/>
  <c r="F56"/>
  <c r="K70"/>
  <c r="K69"/>
  <c r="K64"/>
  <c r="K62"/>
  <c r="K68"/>
  <c r="J67"/>
  <c r="I67"/>
  <c r="G67"/>
  <c r="F67"/>
  <c r="J61"/>
  <c r="I61"/>
  <c r="G61"/>
  <c r="F61"/>
  <c r="J38"/>
  <c r="J87" s="1"/>
  <c r="K59" l="1"/>
  <c r="J55"/>
  <c r="J79" s="1"/>
  <c r="K82"/>
  <c r="K61"/>
  <c r="K67"/>
  <c r="K58"/>
  <c r="K56"/>
  <c r="J90"/>
  <c r="G41"/>
  <c r="I41"/>
  <c r="F41"/>
  <c r="K48"/>
  <c r="J89"/>
  <c r="G26"/>
  <c r="I26"/>
  <c r="F26"/>
  <c r="G29"/>
  <c r="I29"/>
  <c r="F29"/>
  <c r="K31"/>
  <c r="K41" l="1"/>
  <c r="K26"/>
  <c r="K29"/>
  <c r="G16"/>
  <c r="F55"/>
  <c r="K12"/>
  <c r="K13"/>
  <c r="G11"/>
  <c r="I11"/>
  <c r="F11"/>
  <c r="K55" l="1"/>
  <c r="K49"/>
  <c r="G42"/>
  <c r="I42"/>
  <c r="F42"/>
  <c r="I89" l="1"/>
  <c r="I94"/>
  <c r="F94"/>
  <c r="G89"/>
  <c r="G94"/>
  <c r="F89"/>
  <c r="K42"/>
  <c r="K37" l="1"/>
  <c r="J91"/>
  <c r="J88"/>
  <c r="G43"/>
  <c r="G37" s="1"/>
  <c r="I43"/>
  <c r="I37" s="1"/>
  <c r="F43"/>
  <c r="K50"/>
  <c r="K43" s="1"/>
  <c r="K96" s="1"/>
  <c r="K35"/>
  <c r="K36"/>
  <c r="G34"/>
  <c r="I34"/>
  <c r="F34"/>
  <c r="F25"/>
  <c r="F87" s="1"/>
  <c r="J85"/>
  <c r="K17"/>
  <c r="K18"/>
  <c r="K94" s="1"/>
  <c r="K19"/>
  <c r="K20"/>
  <c r="F16"/>
  <c r="F22" s="1"/>
  <c r="G22"/>
  <c r="G28"/>
  <c r="G97" s="1"/>
  <c r="I28"/>
  <c r="I97" s="1"/>
  <c r="F28"/>
  <c r="F97" s="1"/>
  <c r="G25"/>
  <c r="G87" s="1"/>
  <c r="I25"/>
  <c r="I87" s="1"/>
  <c r="K54"/>
  <c r="K51"/>
  <c r="K45"/>
  <c r="K44" s="1"/>
  <c r="G27"/>
  <c r="I27"/>
  <c r="F27"/>
  <c r="F95" s="1"/>
  <c r="G85"/>
  <c r="I85"/>
  <c r="F85"/>
  <c r="K84"/>
  <c r="I14"/>
  <c r="K8"/>
  <c r="I16"/>
  <c r="I22" s="1"/>
  <c r="K32"/>
  <c r="G14"/>
  <c r="F14"/>
  <c r="F86" s="1"/>
  <c r="K52"/>
  <c r="K30"/>
  <c r="K33"/>
  <c r="K11"/>
  <c r="K21"/>
  <c r="G79" l="1"/>
  <c r="I90"/>
  <c r="I95"/>
  <c r="F96"/>
  <c r="F37"/>
  <c r="K6"/>
  <c r="K9"/>
  <c r="G90"/>
  <c r="G95"/>
  <c r="I96"/>
  <c r="G96"/>
  <c r="J86"/>
  <c r="K27"/>
  <c r="K90" s="1"/>
  <c r="F90"/>
  <c r="I91"/>
  <c r="K85"/>
  <c r="F91"/>
  <c r="F24"/>
  <c r="K89"/>
  <c r="G24"/>
  <c r="I88"/>
  <c r="I24"/>
  <c r="I79" s="1"/>
  <c r="I86" s="1"/>
  <c r="G91"/>
  <c r="G88"/>
  <c r="J93"/>
  <c r="K22"/>
  <c r="K14"/>
  <c r="F88"/>
  <c r="K34"/>
  <c r="K28"/>
  <c r="K16"/>
  <c r="K25"/>
  <c r="K87" s="1"/>
  <c r="K95" l="1"/>
  <c r="F79"/>
  <c r="G86"/>
  <c r="K91"/>
  <c r="K97"/>
  <c r="I93"/>
  <c r="F93"/>
  <c r="G93"/>
  <c r="K88"/>
  <c r="K24"/>
  <c r="K79" s="1"/>
  <c r="K86" l="1"/>
  <c r="K93"/>
</calcChain>
</file>

<file path=xl/sharedStrings.xml><?xml version="1.0" encoding="utf-8"?>
<sst xmlns="http://schemas.openxmlformats.org/spreadsheetml/2006/main" count="176" uniqueCount="83">
  <si>
    <t>№ п/п</t>
  </si>
  <si>
    <t>Всего</t>
  </si>
  <si>
    <t>Отчет о совместимости для Реестр муниципальных целевых программ,утвержд. постан. ММР на 2012 г..xls</t>
  </si>
  <si>
    <t>Дата отчета: 30.09.2011 17:00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</si>
  <si>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</si>
  <si>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</si>
  <si>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</si>
  <si>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</si>
  <si>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Период действия муниципальной программы</t>
  </si>
  <si>
    <t>Муниципальный заказчик, инициатор разработки муниципальной  программы (МП)</t>
  </si>
  <si>
    <t>Сумма по программе, тыс.руб.</t>
  </si>
  <si>
    <t>Дата утверждения МП постановлением  ММР</t>
  </si>
  <si>
    <t>Итого по отделу:</t>
  </si>
  <si>
    <t>всего</t>
  </si>
  <si>
    <t>источник финансирования</t>
  </si>
  <si>
    <t>местный бюджет</t>
  </si>
  <si>
    <t>внебюджет</t>
  </si>
  <si>
    <t>Наименование муниципальной программы/подпрограммы</t>
  </si>
  <si>
    <t>Отдел строительства и архитектуры администрации ММР</t>
  </si>
  <si>
    <t>Управление по ЖКХ и жилищной политике администрации ММР</t>
  </si>
  <si>
    <t>отдел благоустройства управления по ЖКХ и жилищной политике администрации ММР</t>
  </si>
  <si>
    <t>средства мун. дорож.фонда</t>
  </si>
  <si>
    <t>5.1.</t>
  </si>
  <si>
    <t>6.1.</t>
  </si>
  <si>
    <t>6.2.</t>
  </si>
  <si>
    <t>Итого:</t>
  </si>
  <si>
    <t>6.3.</t>
  </si>
  <si>
    <t>Управление земельно-имущественных отношений администрации ММР</t>
  </si>
  <si>
    <t xml:space="preserve">Управление земельно-имущественных отношений администрации ММР </t>
  </si>
  <si>
    <t>подпрограмма "Обеспечение функционирования и развития объектов дорожного хозяйства"</t>
  </si>
  <si>
    <t>Отдел информации и общественных отношений администрации ММР</t>
  </si>
  <si>
    <t>федеральный бюджет</t>
  </si>
  <si>
    <t>7.</t>
  </si>
  <si>
    <t>областной бюджет</t>
  </si>
  <si>
    <t>8.</t>
  </si>
  <si>
    <t>6.4.</t>
  </si>
  <si>
    <t>5.2.</t>
  </si>
  <si>
    <t>итого</t>
  </si>
  <si>
    <t>дорожный фонд</t>
  </si>
  <si>
    <t>2021-2023 г.</t>
  </si>
  <si>
    <t>МП "Управление земельно-имущественными ресурсами в муниципальном образовании город Маркс на 2021-2023 годы"</t>
  </si>
  <si>
    <t>2021-2023 гг.</t>
  </si>
  <si>
    <t>Комитет культуры, спорта и молодежной политики  администрации ММР</t>
  </si>
  <si>
    <t>Комитет культуры, спорта и молодежной политики администрации ММР</t>
  </si>
  <si>
    <t>22.12.2020 г. № 2013-н</t>
  </si>
  <si>
    <t>касса на 01.01.2023 г.</t>
  </si>
  <si>
    <t>подпрограмма "Благоустройство муниципального образования город Маркс на 2021-2023 годы"</t>
  </si>
  <si>
    <t>подпрограмма "Переселение граждан из аварийного жилищного фонда в муниципальном образовании город Маркс на 2021-2023 годы"</t>
  </si>
  <si>
    <t>МП "Формирование комфортной городской среды на территории муниципального образования город Маркс на 2018-2024 годы"</t>
  </si>
  <si>
    <t>подпрограмма "Формирование комфортной городской среды муниципального образования город Маркс"</t>
  </si>
  <si>
    <t>Отдел по делам ГО и ЧС администрации ММР</t>
  </si>
  <si>
    <t>2018-2024 г.</t>
  </si>
  <si>
    <t>9.</t>
  </si>
  <si>
    <t>7.1</t>
  </si>
  <si>
    <t>7.2</t>
  </si>
  <si>
    <t>6.5.</t>
  </si>
  <si>
    <t>подпрограмма "Комплексное развитие систем коммунальной инфраструктуры  муниципального образования город Маркс на 2021-2023 годы"</t>
  </si>
  <si>
    <t>ДФ</t>
  </si>
  <si>
    <t>средства жителей</t>
  </si>
  <si>
    <t xml:space="preserve">средства юридических лиц (индивидуальных предпринимателей) </t>
  </si>
  <si>
    <t>МП "Градостроительное планирование развития территории муниципального образования город Маркс на 2021-2023 годы"</t>
  </si>
  <si>
    <t>МП "Развитие культуры в муниципальном образовании город Маркс  на 2021-2023 годы"</t>
  </si>
  <si>
    <t>МП "Развитие физической культуры и спорта в муниципальном обрзовании город Маркс на 2021-2023 годы"</t>
  </si>
  <si>
    <t>МП "Развитие транспортной системы в муниципальном образовании город Маркс на 2021-2023 годы"</t>
  </si>
  <si>
    <t>подпрограмма "Обеспечение безопасности дорожного движения в муниципальном образовании город Маркс"</t>
  </si>
  <si>
    <t>подпрограмма "Капитальный ремонт многоквартирных жилых домов и муниципального жилья в многоквартирных жилых домах, расположенных на территории муниципального образования город Маркс на 2021-2023 годы"</t>
  </si>
  <si>
    <t>подпрограмма "Повышение качества водоснабжения и водоотведения в муниципальном образовании город Маркс на 2021-2023 годы"</t>
  </si>
  <si>
    <t>МП "Развитие коммунальной инфраструктуры в муниципальном образовании город Маркс на 2021-2023 годы"</t>
  </si>
  <si>
    <r>
      <t xml:space="preserve">25.12.2020 г. № 1933-н, </t>
    </r>
    <r>
      <rPr>
        <sz val="8"/>
        <rFont val="Arial"/>
        <family val="2"/>
        <charset val="204"/>
      </rPr>
      <t xml:space="preserve">04.10.2021 г. №1745-н, 30.12.2021 г. №2450-н, 07.07.2022 г. №1275-н </t>
    </r>
  </si>
  <si>
    <t>10.</t>
  </si>
  <si>
    <t>МП "Социальная поддержка отдельных категорий граждан в муниципальном образовании город Маркс на 2021-2023 годы"</t>
  </si>
  <si>
    <t>МП "Обеспечение первичных мер пожарной безопасности на территории  муниципального образования город Маркс на 2021-2023 годы"</t>
  </si>
  <si>
    <t>МП "Ремонт и обустройство тротуаров (пешеходных дорожек) на территории муниципального образования город Маркс на 2022-2026 годы"</t>
  </si>
  <si>
    <t>2022-2026 г.</t>
  </si>
  <si>
    <r>
      <t xml:space="preserve">28.12.2020 г. № 2068-н, </t>
    </r>
    <r>
      <rPr>
        <sz val="8"/>
        <rFont val="Arial"/>
        <family val="2"/>
        <charset val="204"/>
      </rPr>
      <t>18.10.2021 г. №1842-н, 17.12.2021 г. №2317-н, 14.06.2022 г. №1112-н</t>
    </r>
  </si>
  <si>
    <t>подпрограмма "Создание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среды"</t>
  </si>
  <si>
    <r>
      <t xml:space="preserve">27.12.2017 г. № 2368-н </t>
    </r>
    <r>
      <rPr>
        <sz val="8"/>
        <rFont val="Arial"/>
        <family val="2"/>
        <charset val="204"/>
      </rPr>
      <t>28.02.2018 г. № 265-н, 12.04.2018 г. № 510-н, 06.06.2018 г. № 904-н, 20.06.2018 г. № 976-н, 30.07.2018 г. № 1252-н, 08.10.2018 г. № 1631-н, 20.12.2018 г. № 2337-н, 22.03.2019 г. № 513-н, 30.05.2019 г. № 895-н, 15.08.2019 г. № 1463-н, 04.10.2019 г. № 1785-н, 26.12.2019 г. № 2352-н, 13.02.2020 г. №220-н, 17.06.2020 г. №803-н, 13.07.2020 г. №900-н, 16.11.2020г. №1772-н, 03.12.2020 г. №1887-н, 23.12.2020 г. №2038-н,  26.01.2021 г. №98-н, 29.01.2021 г. №144-н, 18.02.2021 г. №285-н, 04.06.2021 г. №977-н, 06.07.2021 г. №1181-н, 29.10.2021 г. №1949-н, 30.12.2021 г. №2456-н, 10.02.2022 г. №251-н, 28.02.2022 г. №348-н, 19.07.2022 г. №1366-н, 15.09.2022 г. №1786-н, 10.11.2022 г. №2162-н, 25.11.2022 г. №2292-н</t>
    </r>
  </si>
  <si>
    <t>Реестр муниципальных программ  муниципального образованя город Маркс  на 31.12.2022 г</t>
  </si>
  <si>
    <r>
      <t xml:space="preserve">22.12.2020 г. № 2015-н, </t>
    </r>
    <r>
      <rPr>
        <sz val="8"/>
        <rFont val="Arial"/>
        <family val="2"/>
        <charset val="204"/>
      </rPr>
      <t>08.06.2021 г. №1000-н, 21.07.2021 г. №1274-н, 28.09.2021 г. №1709-н, 04.10.2021 г. №1744-н, 23.11.2021 г. №3116-н, 22.12.2021 г. №2337-н, 31.05.2022 г. №1015-н, 26.12.2022 г. №2510-н</t>
    </r>
  </si>
  <si>
    <r>
      <t xml:space="preserve">29.12.2020 г. № 2095-н, </t>
    </r>
    <r>
      <rPr>
        <sz val="8"/>
        <rFont val="Arial"/>
        <family val="2"/>
        <charset val="204"/>
      </rPr>
      <t>20.12.2021 г. №2318-н, 30.12.2021 г. №2430-н, 10.06.2022 г. №1099-н, 15.12.2022 г. №2403-н, 30.12.2022 г. №2565-н</t>
    </r>
  </si>
  <si>
    <r>
      <t xml:space="preserve">21.12.2020 г. № 2001-н, </t>
    </r>
    <r>
      <rPr>
        <sz val="8"/>
        <rFont val="Arial"/>
        <family val="2"/>
        <charset val="204"/>
      </rPr>
      <t>22.06.2021 г. №1095-н, 07.09.2021 . №1550-н, 16.09.2021 г. №1647-н, 16.12.2021 г. №2310-н, 30.12.2021 г. №2445-н, 29.12.2022 г. №2552-н</t>
    </r>
  </si>
  <si>
    <r>
      <t xml:space="preserve">30.12.2020 г. № 2112-н, </t>
    </r>
    <r>
      <rPr>
        <sz val="8"/>
        <rFont val="Arial"/>
        <family val="2"/>
        <charset val="204"/>
      </rPr>
      <t>16.04.2021 г. №671-н, 17.05.2021 г. №834-н, 28.09.2021 г. №1710-н, 08.10.2021 г. №1797-н, 27.12.2021 г. №2387-н, 11.02.2022 г. №255-н, 12.07.2022 г. №1300-н, 09.08.2022 г. №1522-н, 10.11.2022 г. №2172-н, 13.12.2022 г. №2399-н,  30.12.2022 г. №2598-н</t>
    </r>
  </si>
  <si>
    <r>
      <t xml:space="preserve">18.01.2021 г. № 41-н, </t>
    </r>
    <r>
      <rPr>
        <sz val="8"/>
        <rFont val="Arial"/>
        <family val="2"/>
        <charset val="204"/>
      </rPr>
      <t>16.01.2023 г. №24-н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</si>
</sst>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5" applyProtection="0">
      <alignment horizontal="center" vertical="center"/>
    </xf>
  </cellStyleXfs>
  <cellXfs count="149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" xfId="0" applyFont="1" applyBorder="1" applyAlignment="1"/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/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8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5" fillId="0" borderId="3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right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tabSelected="1" topLeftCell="A79" zoomScalePageLayoutView="80" workbookViewId="0">
      <selection activeCell="I84" sqref="I84"/>
    </sheetView>
  </sheetViews>
  <sheetFormatPr defaultRowHeight="12.75"/>
  <cols>
    <col min="1" max="1" width="5.7109375" customWidth="1"/>
    <col min="2" max="2" width="20.5703125" customWidth="1"/>
    <col min="3" max="3" width="25.140625" customWidth="1"/>
    <col min="4" max="4" width="9.140625" customWidth="1"/>
    <col min="5" max="5" width="10.7109375" customWidth="1"/>
    <col min="6" max="6" width="11.7109375" customWidth="1"/>
    <col min="7" max="7" width="10.85546875" customWidth="1"/>
    <col min="8" max="8" width="10.85546875" style="29" customWidth="1"/>
    <col min="9" max="9" width="9" customWidth="1"/>
    <col min="10" max="10" width="8.28515625" customWidth="1"/>
    <col min="11" max="11" width="10.7109375" customWidth="1"/>
    <col min="12" max="12" width="18.42578125" style="14" customWidth="1"/>
    <col min="14" max="14" width="15.5703125" customWidth="1"/>
  </cols>
  <sheetData>
    <row r="1" spans="1:12" ht="41.25" customHeight="1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.75" hidden="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48" customHeight="1">
      <c r="A3" s="87" t="s">
        <v>0</v>
      </c>
      <c r="B3" s="87" t="s">
        <v>9</v>
      </c>
      <c r="C3" s="87" t="s">
        <v>17</v>
      </c>
      <c r="D3" s="87" t="s">
        <v>8</v>
      </c>
      <c r="E3" s="118" t="s">
        <v>10</v>
      </c>
      <c r="F3" s="119"/>
      <c r="G3" s="119"/>
      <c r="H3" s="119"/>
      <c r="I3" s="119"/>
      <c r="J3" s="119"/>
      <c r="K3" s="120"/>
      <c r="L3" s="87" t="s">
        <v>11</v>
      </c>
    </row>
    <row r="4" spans="1:12" ht="34.5" thickBot="1">
      <c r="A4" s="88"/>
      <c r="B4" s="88"/>
      <c r="C4" s="88"/>
      <c r="D4" s="88"/>
      <c r="E4" s="34" t="s">
        <v>14</v>
      </c>
      <c r="F4" s="34">
        <v>2021</v>
      </c>
      <c r="G4" s="34">
        <v>2022</v>
      </c>
      <c r="H4" s="26" t="s">
        <v>45</v>
      </c>
      <c r="I4" s="34">
        <v>2023</v>
      </c>
      <c r="J4" s="34">
        <v>2024</v>
      </c>
      <c r="K4" s="34" t="s">
        <v>1</v>
      </c>
      <c r="L4" s="88"/>
    </row>
    <row r="5" spans="1:12" ht="29.25" customHeight="1">
      <c r="A5" s="90" t="s">
        <v>27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s="12" customFormat="1" ht="42.75" customHeight="1">
      <c r="A6" s="96">
        <v>1</v>
      </c>
      <c r="B6" s="96" t="s">
        <v>28</v>
      </c>
      <c r="C6" s="97" t="s">
        <v>40</v>
      </c>
      <c r="D6" s="96" t="s">
        <v>41</v>
      </c>
      <c r="E6" s="65" t="s">
        <v>13</v>
      </c>
      <c r="F6" s="37">
        <f>F7+F8</f>
        <v>980.7</v>
      </c>
      <c r="G6" s="37">
        <f>G7+G8</f>
        <v>170</v>
      </c>
      <c r="H6" s="38"/>
      <c r="I6" s="37">
        <f>I7+I8</f>
        <v>435</v>
      </c>
      <c r="J6" s="66"/>
      <c r="K6" s="67">
        <f>K7+K8</f>
        <v>1585.7</v>
      </c>
      <c r="L6" s="137" t="s">
        <v>80</v>
      </c>
    </row>
    <row r="7" spans="1:12" s="12" customFormat="1" ht="42.75" customHeight="1">
      <c r="A7" s="96"/>
      <c r="B7" s="96"/>
      <c r="C7" s="97"/>
      <c r="D7" s="96"/>
      <c r="E7" s="65" t="s">
        <v>15</v>
      </c>
      <c r="F7" s="37">
        <v>551.70000000000005</v>
      </c>
      <c r="G7" s="37">
        <v>170</v>
      </c>
      <c r="H7" s="38"/>
      <c r="I7" s="37">
        <v>435</v>
      </c>
      <c r="J7" s="66"/>
      <c r="K7" s="67">
        <f>F7+G7+I7</f>
        <v>1156.7</v>
      </c>
      <c r="L7" s="138"/>
    </row>
    <row r="8" spans="1:12" s="12" customFormat="1" ht="41.25" customHeight="1">
      <c r="A8" s="96"/>
      <c r="B8" s="96"/>
      <c r="C8" s="97"/>
      <c r="D8" s="96"/>
      <c r="E8" s="65" t="s">
        <v>33</v>
      </c>
      <c r="F8" s="37">
        <v>429</v>
      </c>
      <c r="G8" s="37">
        <v>0</v>
      </c>
      <c r="H8" s="38"/>
      <c r="I8" s="37">
        <v>0</v>
      </c>
      <c r="J8" s="39"/>
      <c r="K8" s="67">
        <f>F8+G8+I8</f>
        <v>429</v>
      </c>
      <c r="L8" s="139"/>
    </row>
    <row r="9" spans="1:12" s="12" customFormat="1" ht="21.75" customHeight="1" thickBot="1">
      <c r="A9" s="128" t="s">
        <v>12</v>
      </c>
      <c r="B9" s="129"/>
      <c r="C9" s="129"/>
      <c r="D9" s="130"/>
      <c r="E9" s="40"/>
      <c r="F9" s="40">
        <f>F7+F8</f>
        <v>980.7</v>
      </c>
      <c r="G9" s="40">
        <f>G7+G8</f>
        <v>170</v>
      </c>
      <c r="H9" s="41"/>
      <c r="I9" s="40">
        <f>I7+I8</f>
        <v>435</v>
      </c>
      <c r="J9" s="40"/>
      <c r="K9" s="40">
        <f>K7+K8</f>
        <v>1585.7</v>
      </c>
      <c r="L9" s="16"/>
    </row>
    <row r="10" spans="1:12" s="12" customFormat="1" ht="21" customHeight="1">
      <c r="A10" s="90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17"/>
      <c r="L10" s="122"/>
    </row>
    <row r="11" spans="1:12" s="12" customFormat="1" ht="45" customHeight="1">
      <c r="A11" s="131">
        <v>2</v>
      </c>
      <c r="B11" s="96" t="s">
        <v>18</v>
      </c>
      <c r="C11" s="97" t="s">
        <v>60</v>
      </c>
      <c r="D11" s="96" t="s">
        <v>39</v>
      </c>
      <c r="E11" s="36" t="s">
        <v>13</v>
      </c>
      <c r="F11" s="34">
        <f>F12+F13</f>
        <v>885</v>
      </c>
      <c r="G11" s="34">
        <f t="shared" ref="G11:I11" si="0">G12+G13</f>
        <v>923</v>
      </c>
      <c r="H11" s="26"/>
      <c r="I11" s="34">
        <f t="shared" si="0"/>
        <v>885</v>
      </c>
      <c r="J11" s="34"/>
      <c r="K11" s="36">
        <f>F11+G11+I11</f>
        <v>2693</v>
      </c>
      <c r="L11" s="98" t="s">
        <v>74</v>
      </c>
    </row>
    <row r="12" spans="1:12" s="12" customFormat="1" ht="22.5">
      <c r="A12" s="132"/>
      <c r="B12" s="96"/>
      <c r="C12" s="97"/>
      <c r="D12" s="96"/>
      <c r="E12" s="34" t="s">
        <v>15</v>
      </c>
      <c r="F12" s="34">
        <v>885</v>
      </c>
      <c r="G12" s="34">
        <v>923</v>
      </c>
      <c r="H12" s="26"/>
      <c r="I12" s="34">
        <v>885</v>
      </c>
      <c r="J12" s="34"/>
      <c r="K12" s="36">
        <f t="shared" ref="K12:K13" si="1">F12+G12+I12</f>
        <v>2693</v>
      </c>
      <c r="L12" s="99"/>
    </row>
    <row r="13" spans="1:12" s="12" customFormat="1" ht="22.5">
      <c r="A13" s="133"/>
      <c r="B13" s="96"/>
      <c r="C13" s="97"/>
      <c r="D13" s="96"/>
      <c r="E13" s="34" t="s">
        <v>33</v>
      </c>
      <c r="F13" s="34">
        <v>0</v>
      </c>
      <c r="G13" s="34">
        <v>0</v>
      </c>
      <c r="H13" s="26"/>
      <c r="I13" s="34">
        <v>0</v>
      </c>
      <c r="J13" s="34"/>
      <c r="K13" s="36">
        <f t="shared" si="1"/>
        <v>0</v>
      </c>
      <c r="L13" s="100"/>
    </row>
    <row r="14" spans="1:12" s="12" customFormat="1" ht="21.75" customHeight="1" thickBot="1">
      <c r="A14" s="128" t="s">
        <v>12</v>
      </c>
      <c r="B14" s="129"/>
      <c r="C14" s="129"/>
      <c r="D14" s="130"/>
      <c r="E14" s="40"/>
      <c r="F14" s="40">
        <f>F11</f>
        <v>885</v>
      </c>
      <c r="G14" s="40">
        <f>G11</f>
        <v>923</v>
      </c>
      <c r="H14" s="41"/>
      <c r="I14" s="40">
        <f>I11</f>
        <v>885</v>
      </c>
      <c r="J14" s="40"/>
      <c r="K14" s="40">
        <f>F14+G14+I14</f>
        <v>2693</v>
      </c>
      <c r="L14" s="16"/>
    </row>
    <row r="15" spans="1:12" s="12" customFormat="1" ht="26.25" customHeight="1">
      <c r="A15" s="134" t="s">
        <v>43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6"/>
    </row>
    <row r="16" spans="1:12" s="13" customFormat="1" ht="11.25">
      <c r="A16" s="124">
        <v>3</v>
      </c>
      <c r="B16" s="126" t="s">
        <v>42</v>
      </c>
      <c r="C16" s="84" t="s">
        <v>61</v>
      </c>
      <c r="D16" s="96" t="s">
        <v>39</v>
      </c>
      <c r="E16" s="36" t="s">
        <v>13</v>
      </c>
      <c r="F16" s="36">
        <f>F17+F18+F19+F20</f>
        <v>616.5</v>
      </c>
      <c r="G16" s="36">
        <f>G17+G18+G19+G20</f>
        <v>312.5</v>
      </c>
      <c r="H16" s="38"/>
      <c r="I16" s="36">
        <f>I17+I18+I19+I20</f>
        <v>675</v>
      </c>
      <c r="J16" s="36"/>
      <c r="K16" s="36">
        <f>K17+K18+K19+K20</f>
        <v>1604</v>
      </c>
      <c r="L16" s="98" t="s">
        <v>78</v>
      </c>
    </row>
    <row r="17" spans="1:12" s="13" customFormat="1" ht="22.5">
      <c r="A17" s="125"/>
      <c r="B17" s="127"/>
      <c r="C17" s="85"/>
      <c r="D17" s="96"/>
      <c r="E17" s="36" t="s">
        <v>15</v>
      </c>
      <c r="F17" s="36">
        <v>616.5</v>
      </c>
      <c r="G17" s="36">
        <v>312.5</v>
      </c>
      <c r="H17" s="38"/>
      <c r="I17" s="36">
        <v>675</v>
      </c>
      <c r="J17" s="36"/>
      <c r="K17" s="36">
        <f t="shared" ref="K17:K21" si="2">F17+G17+I17</f>
        <v>1604</v>
      </c>
      <c r="L17" s="99"/>
    </row>
    <row r="18" spans="1:12" s="13" customFormat="1" ht="22.5">
      <c r="A18" s="125"/>
      <c r="B18" s="127"/>
      <c r="C18" s="85"/>
      <c r="D18" s="96"/>
      <c r="E18" s="34" t="s">
        <v>33</v>
      </c>
      <c r="F18" s="34">
        <v>0</v>
      </c>
      <c r="G18" s="34">
        <v>0</v>
      </c>
      <c r="H18" s="26"/>
      <c r="I18" s="34">
        <v>0</v>
      </c>
      <c r="J18" s="34"/>
      <c r="K18" s="36">
        <f t="shared" si="2"/>
        <v>0</v>
      </c>
      <c r="L18" s="99"/>
    </row>
    <row r="19" spans="1:12" s="13" customFormat="1" ht="22.5">
      <c r="A19" s="125"/>
      <c r="B19" s="127"/>
      <c r="C19" s="85"/>
      <c r="D19" s="96"/>
      <c r="E19" s="34" t="s">
        <v>31</v>
      </c>
      <c r="F19" s="34">
        <v>0</v>
      </c>
      <c r="G19" s="34">
        <v>0</v>
      </c>
      <c r="H19" s="26"/>
      <c r="I19" s="34">
        <v>0</v>
      </c>
      <c r="J19" s="34"/>
      <c r="K19" s="36">
        <f t="shared" si="2"/>
        <v>0</v>
      </c>
      <c r="L19" s="99"/>
    </row>
    <row r="20" spans="1:12" s="13" customFormat="1" ht="28.5" customHeight="1">
      <c r="A20" s="125"/>
      <c r="B20" s="127"/>
      <c r="C20" s="85"/>
      <c r="D20" s="96"/>
      <c r="E20" s="34" t="s">
        <v>16</v>
      </c>
      <c r="F20" s="34">
        <v>0</v>
      </c>
      <c r="G20" s="34">
        <v>0</v>
      </c>
      <c r="H20" s="26"/>
      <c r="I20" s="34">
        <v>0</v>
      </c>
      <c r="J20" s="34"/>
      <c r="K20" s="36">
        <f t="shared" si="2"/>
        <v>0</v>
      </c>
      <c r="L20" s="100"/>
    </row>
    <row r="21" spans="1:12" s="12" customFormat="1" ht="72.75" customHeight="1">
      <c r="A21" s="15">
        <v>4</v>
      </c>
      <c r="B21" s="37" t="s">
        <v>42</v>
      </c>
      <c r="C21" s="71" t="s">
        <v>62</v>
      </c>
      <c r="D21" s="42" t="s">
        <v>39</v>
      </c>
      <c r="E21" s="36" t="s">
        <v>15</v>
      </c>
      <c r="F21" s="36">
        <v>470.4</v>
      </c>
      <c r="G21" s="36">
        <v>600.1</v>
      </c>
      <c r="H21" s="38"/>
      <c r="I21" s="36">
        <v>1000</v>
      </c>
      <c r="J21" s="36"/>
      <c r="K21" s="36">
        <f t="shared" si="2"/>
        <v>2070.5</v>
      </c>
      <c r="L21" s="24" t="s">
        <v>79</v>
      </c>
    </row>
    <row r="22" spans="1:12" s="12" customFormat="1" ht="23.25" customHeight="1" thickBot="1">
      <c r="A22" s="101" t="s">
        <v>12</v>
      </c>
      <c r="B22" s="102"/>
      <c r="C22" s="102"/>
      <c r="D22" s="102"/>
      <c r="E22" s="103"/>
      <c r="F22" s="43">
        <f>F16+F21</f>
        <v>1086.9000000000001</v>
      </c>
      <c r="G22" s="43">
        <f>G16+G21</f>
        <v>912.6</v>
      </c>
      <c r="H22" s="41"/>
      <c r="I22" s="43">
        <f>I16+I21</f>
        <v>1675</v>
      </c>
      <c r="J22" s="43"/>
      <c r="K22" s="43">
        <f>F22+G22+I22</f>
        <v>3674.5</v>
      </c>
      <c r="L22" s="24"/>
    </row>
    <row r="23" spans="1:12" s="12" customFormat="1" ht="33" customHeight="1">
      <c r="A23" s="90" t="s">
        <v>19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3"/>
    </row>
    <row r="24" spans="1:12" s="12" customFormat="1" ht="12.75" customHeight="1">
      <c r="A24" s="124">
        <v>5</v>
      </c>
      <c r="B24" s="107" t="s">
        <v>20</v>
      </c>
      <c r="C24" s="84" t="s">
        <v>63</v>
      </c>
      <c r="D24" s="87" t="s">
        <v>39</v>
      </c>
      <c r="E24" s="36" t="s">
        <v>13</v>
      </c>
      <c r="F24" s="44">
        <f>F25+F27+F28+F26</f>
        <v>25746.6</v>
      </c>
      <c r="G24" s="44">
        <f t="shared" ref="G24:I24" si="3">G25+G27+G28+G26</f>
        <v>27486</v>
      </c>
      <c r="H24" s="45"/>
      <c r="I24" s="44">
        <f t="shared" si="3"/>
        <v>8211</v>
      </c>
      <c r="J24" s="44"/>
      <c r="K24" s="37">
        <f t="shared" ref="K24:K33" si="4">F24+G24+I24</f>
        <v>61443.6</v>
      </c>
      <c r="L24" s="98" t="s">
        <v>68</v>
      </c>
    </row>
    <row r="25" spans="1:12" s="12" customFormat="1" ht="22.5">
      <c r="A25" s="125"/>
      <c r="B25" s="108"/>
      <c r="C25" s="85"/>
      <c r="D25" s="88"/>
      <c r="E25" s="36" t="s">
        <v>15</v>
      </c>
      <c r="F25" s="44">
        <f>F30+F35</f>
        <v>2919.8</v>
      </c>
      <c r="G25" s="44">
        <f>G30+G35</f>
        <v>0</v>
      </c>
      <c r="H25" s="45"/>
      <c r="I25" s="44">
        <f>I30+I35</f>
        <v>0</v>
      </c>
      <c r="J25" s="44"/>
      <c r="K25" s="37">
        <f t="shared" si="4"/>
        <v>2919.8</v>
      </c>
      <c r="L25" s="99"/>
    </row>
    <row r="26" spans="1:12" s="12" customFormat="1" ht="22.5">
      <c r="A26" s="125"/>
      <c r="B26" s="108"/>
      <c r="C26" s="85"/>
      <c r="D26" s="88"/>
      <c r="E26" s="36" t="s">
        <v>33</v>
      </c>
      <c r="F26" s="44">
        <f>F31</f>
        <v>0</v>
      </c>
      <c r="G26" s="44">
        <f t="shared" ref="G26:I26" si="5">G31</f>
        <v>0</v>
      </c>
      <c r="H26" s="45"/>
      <c r="I26" s="44">
        <f t="shared" si="5"/>
        <v>0</v>
      </c>
      <c r="J26" s="44"/>
      <c r="K26" s="37">
        <f t="shared" si="4"/>
        <v>0</v>
      </c>
      <c r="L26" s="99"/>
    </row>
    <row r="27" spans="1:12" s="12" customFormat="1" ht="22.5">
      <c r="A27" s="125"/>
      <c r="B27" s="108"/>
      <c r="C27" s="85"/>
      <c r="D27" s="88"/>
      <c r="E27" s="36" t="s">
        <v>31</v>
      </c>
      <c r="F27" s="44">
        <f>F32</f>
        <v>0</v>
      </c>
      <c r="G27" s="44">
        <f>G32</f>
        <v>0</v>
      </c>
      <c r="H27" s="45"/>
      <c r="I27" s="44">
        <f>I32</f>
        <v>0</v>
      </c>
      <c r="J27" s="44"/>
      <c r="K27" s="37">
        <f t="shared" si="4"/>
        <v>0</v>
      </c>
      <c r="L27" s="99"/>
    </row>
    <row r="28" spans="1:12" s="13" customFormat="1" ht="33.75">
      <c r="A28" s="143"/>
      <c r="B28" s="108"/>
      <c r="C28" s="86"/>
      <c r="D28" s="89"/>
      <c r="E28" s="46" t="s">
        <v>21</v>
      </c>
      <c r="F28" s="37">
        <f>F33+F36</f>
        <v>22826.799999999999</v>
      </c>
      <c r="G28" s="37">
        <f>G33+G36</f>
        <v>27486</v>
      </c>
      <c r="H28" s="38"/>
      <c r="I28" s="37">
        <f>I33+I36</f>
        <v>8211</v>
      </c>
      <c r="J28" s="37"/>
      <c r="K28" s="37">
        <f t="shared" si="4"/>
        <v>58523.8</v>
      </c>
      <c r="L28" s="99"/>
    </row>
    <row r="29" spans="1:12">
      <c r="A29" s="94" t="s">
        <v>22</v>
      </c>
      <c r="B29" s="108"/>
      <c r="C29" s="96" t="s">
        <v>29</v>
      </c>
      <c r="D29" s="116" t="s">
        <v>39</v>
      </c>
      <c r="E29" s="36" t="s">
        <v>13</v>
      </c>
      <c r="F29" s="17">
        <f>F30+F32+F33+F31</f>
        <v>25157</v>
      </c>
      <c r="G29" s="17">
        <f t="shared" ref="G29:I29" si="6">G30+G32+G33+G31</f>
        <v>26786</v>
      </c>
      <c r="H29" s="27"/>
      <c r="I29" s="17">
        <f t="shared" si="6"/>
        <v>7511</v>
      </c>
      <c r="J29" s="17"/>
      <c r="K29" s="37">
        <f t="shared" si="4"/>
        <v>59454</v>
      </c>
      <c r="L29" s="99"/>
    </row>
    <row r="30" spans="1:12" ht="22.5">
      <c r="A30" s="94"/>
      <c r="B30" s="108"/>
      <c r="C30" s="96"/>
      <c r="D30" s="116"/>
      <c r="E30" s="36" t="s">
        <v>15</v>
      </c>
      <c r="F30" s="17">
        <v>2919.8</v>
      </c>
      <c r="G30" s="17">
        <v>0</v>
      </c>
      <c r="H30" s="27"/>
      <c r="I30" s="17">
        <v>0</v>
      </c>
      <c r="J30" s="17"/>
      <c r="K30" s="17">
        <f t="shared" si="4"/>
        <v>2919.8</v>
      </c>
      <c r="L30" s="99"/>
    </row>
    <row r="31" spans="1:12" ht="22.5">
      <c r="A31" s="94"/>
      <c r="B31" s="108"/>
      <c r="C31" s="96"/>
      <c r="D31" s="116"/>
      <c r="E31" s="36" t="s">
        <v>33</v>
      </c>
      <c r="F31" s="17">
        <v>0</v>
      </c>
      <c r="G31" s="17">
        <v>0</v>
      </c>
      <c r="H31" s="27"/>
      <c r="I31" s="17">
        <v>0</v>
      </c>
      <c r="J31" s="17"/>
      <c r="K31" s="17">
        <f t="shared" si="4"/>
        <v>0</v>
      </c>
      <c r="L31" s="99"/>
    </row>
    <row r="32" spans="1:12" ht="22.5">
      <c r="A32" s="94"/>
      <c r="B32" s="108"/>
      <c r="C32" s="96"/>
      <c r="D32" s="116"/>
      <c r="E32" s="36" t="s">
        <v>31</v>
      </c>
      <c r="F32" s="17">
        <v>0</v>
      </c>
      <c r="G32" s="17">
        <v>0</v>
      </c>
      <c r="H32" s="27"/>
      <c r="I32" s="17">
        <v>0</v>
      </c>
      <c r="J32" s="17"/>
      <c r="K32" s="17">
        <f t="shared" si="4"/>
        <v>0</v>
      </c>
      <c r="L32" s="99"/>
    </row>
    <row r="33" spans="1:12" ht="33.75">
      <c r="A33" s="94"/>
      <c r="B33" s="108"/>
      <c r="C33" s="96"/>
      <c r="D33" s="116"/>
      <c r="E33" s="36" t="s">
        <v>21</v>
      </c>
      <c r="F33" s="17">
        <v>22237.200000000001</v>
      </c>
      <c r="G33" s="17">
        <v>26786</v>
      </c>
      <c r="H33" s="27"/>
      <c r="I33" s="17">
        <v>7511</v>
      </c>
      <c r="J33" s="17"/>
      <c r="K33" s="17">
        <f t="shared" si="4"/>
        <v>56534.2</v>
      </c>
      <c r="L33" s="99"/>
    </row>
    <row r="34" spans="1:12">
      <c r="A34" s="110" t="s">
        <v>36</v>
      </c>
      <c r="B34" s="108"/>
      <c r="C34" s="87" t="s">
        <v>64</v>
      </c>
      <c r="D34" s="81" t="s">
        <v>39</v>
      </c>
      <c r="E34" s="36" t="s">
        <v>13</v>
      </c>
      <c r="F34" s="17">
        <f>F35+F36</f>
        <v>589.6</v>
      </c>
      <c r="G34" s="17">
        <f t="shared" ref="G34:I34" si="7">G35+G36</f>
        <v>700</v>
      </c>
      <c r="H34" s="27"/>
      <c r="I34" s="17">
        <f t="shared" si="7"/>
        <v>700</v>
      </c>
      <c r="J34" s="17"/>
      <c r="K34" s="17">
        <f>F34+G34+I34</f>
        <v>1989.6</v>
      </c>
      <c r="L34" s="99"/>
    </row>
    <row r="35" spans="1:12" ht="33.75" customHeight="1">
      <c r="A35" s="111"/>
      <c r="B35" s="108"/>
      <c r="C35" s="88"/>
      <c r="D35" s="82"/>
      <c r="E35" s="36" t="s">
        <v>15</v>
      </c>
      <c r="F35" s="17">
        <v>0</v>
      </c>
      <c r="G35" s="17">
        <v>0</v>
      </c>
      <c r="H35" s="27"/>
      <c r="I35" s="17">
        <v>0</v>
      </c>
      <c r="J35" s="17"/>
      <c r="K35" s="17">
        <f t="shared" ref="K35:K42" si="8">F35+G35+I35</f>
        <v>0</v>
      </c>
      <c r="L35" s="99"/>
    </row>
    <row r="36" spans="1:12" ht="32.25" customHeight="1">
      <c r="A36" s="112"/>
      <c r="B36" s="109"/>
      <c r="C36" s="89"/>
      <c r="D36" s="83"/>
      <c r="E36" s="46" t="s">
        <v>21</v>
      </c>
      <c r="F36" s="25">
        <v>589.6</v>
      </c>
      <c r="G36" s="25">
        <v>700</v>
      </c>
      <c r="H36" s="27"/>
      <c r="I36" s="25">
        <v>700</v>
      </c>
      <c r="J36" s="25"/>
      <c r="K36" s="17">
        <f t="shared" si="8"/>
        <v>1989.6</v>
      </c>
      <c r="L36" s="99"/>
    </row>
    <row r="37" spans="1:12" ht="15" customHeight="1">
      <c r="A37" s="146">
        <v>6</v>
      </c>
      <c r="B37" s="107" t="s">
        <v>20</v>
      </c>
      <c r="C37" s="84" t="s">
        <v>67</v>
      </c>
      <c r="D37" s="81" t="s">
        <v>39</v>
      </c>
      <c r="E37" s="46" t="s">
        <v>13</v>
      </c>
      <c r="F37" s="25">
        <f>F38+F39+F40+F41+F42+F43</f>
        <v>54713.399999999994</v>
      </c>
      <c r="G37" s="69">
        <f t="shared" ref="G37:K37" si="9">G38+G39+G40+G41+G42+G43</f>
        <v>67129.900000000009</v>
      </c>
      <c r="H37" s="69"/>
      <c r="I37" s="69">
        <f t="shared" si="9"/>
        <v>70153.600000000006</v>
      </c>
      <c r="J37" s="69"/>
      <c r="K37" s="69">
        <f t="shared" si="9"/>
        <v>191996.90000000002</v>
      </c>
      <c r="L37" s="104" t="s">
        <v>81</v>
      </c>
    </row>
    <row r="38" spans="1:12" ht="33" customHeight="1">
      <c r="A38" s="147"/>
      <c r="B38" s="108"/>
      <c r="C38" s="85"/>
      <c r="D38" s="82"/>
      <c r="E38" s="36" t="s">
        <v>15</v>
      </c>
      <c r="F38" s="17">
        <f>F45+F51+F52+F53+F54</f>
        <v>52554.799999999996</v>
      </c>
      <c r="G38" s="17">
        <f t="shared" ref="G38:I38" si="10">G45+G51+G52+G53+G54</f>
        <v>65271.3</v>
      </c>
      <c r="H38" s="27"/>
      <c r="I38" s="17">
        <f t="shared" si="10"/>
        <v>67908.600000000006</v>
      </c>
      <c r="J38" s="17">
        <f t="shared" ref="J38" si="11">J45+J51+J52+J54</f>
        <v>0</v>
      </c>
      <c r="K38" s="17">
        <f>F38+G38+I38</f>
        <v>185734.7</v>
      </c>
      <c r="L38" s="105"/>
    </row>
    <row r="39" spans="1:12" ht="33" customHeight="1">
      <c r="A39" s="147"/>
      <c r="B39" s="108"/>
      <c r="C39" s="85"/>
      <c r="D39" s="82"/>
      <c r="E39" s="68" t="s">
        <v>31</v>
      </c>
      <c r="F39" s="17">
        <f>F47</f>
        <v>0</v>
      </c>
      <c r="G39" s="17">
        <f>G46</f>
        <v>0</v>
      </c>
      <c r="H39" s="27"/>
      <c r="I39" s="17">
        <f>I47</f>
        <v>0</v>
      </c>
      <c r="J39" s="17"/>
      <c r="K39" s="17">
        <f t="shared" ref="K39:K40" si="12">F39+G39+I39</f>
        <v>0</v>
      </c>
      <c r="L39" s="105"/>
    </row>
    <row r="40" spans="1:12" ht="33" customHeight="1">
      <c r="A40" s="147"/>
      <c r="B40" s="108"/>
      <c r="C40" s="85"/>
      <c r="D40" s="82"/>
      <c r="E40" s="68" t="s">
        <v>58</v>
      </c>
      <c r="F40" s="17">
        <f>F47</f>
        <v>0</v>
      </c>
      <c r="G40" s="17">
        <f t="shared" ref="G40:I41" si="13">G47</f>
        <v>0</v>
      </c>
      <c r="H40" s="27"/>
      <c r="I40" s="17">
        <f t="shared" si="13"/>
        <v>0</v>
      </c>
      <c r="J40" s="17"/>
      <c r="K40" s="17">
        <f t="shared" si="12"/>
        <v>0</v>
      </c>
      <c r="L40" s="105"/>
    </row>
    <row r="41" spans="1:12" ht="33" customHeight="1">
      <c r="A41" s="147"/>
      <c r="B41" s="108"/>
      <c r="C41" s="85"/>
      <c r="D41" s="82"/>
      <c r="E41" s="68" t="s">
        <v>59</v>
      </c>
      <c r="F41" s="17">
        <f>F48</f>
        <v>0</v>
      </c>
      <c r="G41" s="17">
        <f t="shared" si="13"/>
        <v>0</v>
      </c>
      <c r="H41" s="27"/>
      <c r="I41" s="17">
        <f t="shared" si="13"/>
        <v>0</v>
      </c>
      <c r="J41" s="17"/>
      <c r="K41" s="17">
        <f t="shared" si="8"/>
        <v>0</v>
      </c>
      <c r="L41" s="105"/>
    </row>
    <row r="42" spans="1:12" ht="33" customHeight="1">
      <c r="A42" s="147"/>
      <c r="B42" s="108"/>
      <c r="C42" s="85"/>
      <c r="D42" s="82"/>
      <c r="E42" s="36" t="s">
        <v>33</v>
      </c>
      <c r="F42" s="17">
        <f>F49</f>
        <v>100</v>
      </c>
      <c r="G42" s="17">
        <f t="shared" ref="G42:I42" si="14">G49</f>
        <v>0</v>
      </c>
      <c r="H42" s="27"/>
      <c r="I42" s="17">
        <f t="shared" si="14"/>
        <v>0</v>
      </c>
      <c r="J42" s="17"/>
      <c r="K42" s="17">
        <f t="shared" si="8"/>
        <v>100</v>
      </c>
      <c r="L42" s="105"/>
    </row>
    <row r="43" spans="1:12" ht="20.25" customHeight="1">
      <c r="A43" s="148"/>
      <c r="B43" s="108"/>
      <c r="C43" s="86"/>
      <c r="D43" s="83"/>
      <c r="E43" s="36" t="s">
        <v>16</v>
      </c>
      <c r="F43" s="17">
        <f>F50</f>
        <v>2058.6</v>
      </c>
      <c r="G43" s="17">
        <f t="shared" ref="G43:K43" si="15">G50</f>
        <v>1858.6</v>
      </c>
      <c r="H43" s="27"/>
      <c r="I43" s="17">
        <f t="shared" si="15"/>
        <v>2245</v>
      </c>
      <c r="J43" s="17"/>
      <c r="K43" s="17">
        <f t="shared" si="15"/>
        <v>6162.2</v>
      </c>
      <c r="L43" s="105"/>
    </row>
    <row r="44" spans="1:12" ht="17.25" customHeight="1">
      <c r="A44" s="113" t="s">
        <v>23</v>
      </c>
      <c r="B44" s="108"/>
      <c r="C44" s="87" t="s">
        <v>46</v>
      </c>
      <c r="D44" s="81" t="s">
        <v>39</v>
      </c>
      <c r="E44" s="68" t="s">
        <v>13</v>
      </c>
      <c r="F44" s="17">
        <f>F45+F46+F47+F48+F49+F50</f>
        <v>52418.2</v>
      </c>
      <c r="G44" s="17">
        <f t="shared" ref="G44:I44" si="16">G45+G46+G47+G48+G49+G50</f>
        <v>64259.9</v>
      </c>
      <c r="H44" s="17">
        <f t="shared" si="16"/>
        <v>0</v>
      </c>
      <c r="I44" s="17">
        <f t="shared" si="16"/>
        <v>68843.600000000006</v>
      </c>
      <c r="J44" s="17"/>
      <c r="K44" s="17">
        <f>K45+K46+K47+K48+K49+K50</f>
        <v>185521.7</v>
      </c>
      <c r="L44" s="105"/>
    </row>
    <row r="45" spans="1:12" ht="27" customHeight="1">
      <c r="A45" s="114"/>
      <c r="B45" s="108"/>
      <c r="C45" s="88"/>
      <c r="D45" s="82"/>
      <c r="E45" s="68" t="s">
        <v>15</v>
      </c>
      <c r="F45" s="17">
        <v>50259.6</v>
      </c>
      <c r="G45" s="17">
        <v>62401.3</v>
      </c>
      <c r="H45" s="27"/>
      <c r="I45" s="17">
        <v>66598.600000000006</v>
      </c>
      <c r="J45" s="17"/>
      <c r="K45" s="17">
        <f t="shared" ref="K45:K54" si="17">F45+G45+I45</f>
        <v>179259.5</v>
      </c>
      <c r="L45" s="105"/>
    </row>
    <row r="46" spans="1:12" ht="27" customHeight="1">
      <c r="A46" s="114"/>
      <c r="B46" s="108"/>
      <c r="C46" s="88"/>
      <c r="D46" s="82"/>
      <c r="E46" s="68" t="s">
        <v>31</v>
      </c>
      <c r="F46" s="17">
        <v>0</v>
      </c>
      <c r="G46" s="17">
        <v>0</v>
      </c>
      <c r="H46" s="27"/>
      <c r="I46" s="17">
        <v>0</v>
      </c>
      <c r="J46" s="17"/>
      <c r="K46" s="17">
        <f t="shared" ref="K46:K47" si="18">F46+G46+I46</f>
        <v>0</v>
      </c>
      <c r="L46" s="105"/>
    </row>
    <row r="47" spans="1:12" ht="27" customHeight="1">
      <c r="A47" s="114"/>
      <c r="B47" s="108"/>
      <c r="C47" s="88"/>
      <c r="D47" s="82"/>
      <c r="E47" s="68" t="s">
        <v>58</v>
      </c>
      <c r="F47" s="17">
        <v>0</v>
      </c>
      <c r="G47" s="17">
        <v>0</v>
      </c>
      <c r="H47" s="27"/>
      <c r="I47" s="17">
        <v>0</v>
      </c>
      <c r="J47" s="17"/>
      <c r="K47" s="17">
        <f t="shared" si="18"/>
        <v>0</v>
      </c>
      <c r="L47" s="105"/>
    </row>
    <row r="48" spans="1:12" ht="78.75" customHeight="1">
      <c r="A48" s="114"/>
      <c r="B48" s="108"/>
      <c r="C48" s="88"/>
      <c r="D48" s="82"/>
      <c r="E48" s="68" t="s">
        <v>59</v>
      </c>
      <c r="F48" s="17">
        <v>0</v>
      </c>
      <c r="G48" s="17">
        <v>0</v>
      </c>
      <c r="H48" s="27"/>
      <c r="I48" s="17">
        <v>0</v>
      </c>
      <c r="J48" s="17"/>
      <c r="K48" s="17">
        <f t="shared" si="17"/>
        <v>0</v>
      </c>
      <c r="L48" s="105"/>
    </row>
    <row r="49" spans="1:14" ht="27" customHeight="1">
      <c r="A49" s="114"/>
      <c r="B49" s="108"/>
      <c r="C49" s="88"/>
      <c r="D49" s="82"/>
      <c r="E49" s="68" t="s">
        <v>33</v>
      </c>
      <c r="F49" s="17">
        <v>100</v>
      </c>
      <c r="G49" s="17">
        <v>0</v>
      </c>
      <c r="H49" s="27"/>
      <c r="I49" s="17">
        <v>0</v>
      </c>
      <c r="J49" s="17"/>
      <c r="K49" s="17">
        <f t="shared" si="17"/>
        <v>100</v>
      </c>
      <c r="L49" s="105"/>
    </row>
    <row r="50" spans="1:14" ht="22.5" customHeight="1">
      <c r="A50" s="115"/>
      <c r="B50" s="108"/>
      <c r="C50" s="89"/>
      <c r="D50" s="83"/>
      <c r="E50" s="68" t="s">
        <v>16</v>
      </c>
      <c r="F50" s="17">
        <v>2058.6</v>
      </c>
      <c r="G50" s="17">
        <v>1858.6</v>
      </c>
      <c r="H50" s="27"/>
      <c r="I50" s="17">
        <v>2245</v>
      </c>
      <c r="J50" s="17"/>
      <c r="K50" s="17">
        <f t="shared" si="17"/>
        <v>6162.2</v>
      </c>
      <c r="L50" s="105"/>
    </row>
    <row r="51" spans="1:14" ht="90">
      <c r="A51" s="33" t="s">
        <v>24</v>
      </c>
      <c r="B51" s="108"/>
      <c r="C51" s="70" t="s">
        <v>65</v>
      </c>
      <c r="D51" s="25" t="s">
        <v>39</v>
      </c>
      <c r="E51" s="36" t="s">
        <v>15</v>
      </c>
      <c r="F51" s="17">
        <v>973.9</v>
      </c>
      <c r="G51" s="17">
        <v>1020</v>
      </c>
      <c r="H51" s="27"/>
      <c r="I51" s="17">
        <v>1200</v>
      </c>
      <c r="J51" s="17"/>
      <c r="K51" s="17">
        <f t="shared" si="17"/>
        <v>3193.9</v>
      </c>
      <c r="L51" s="105"/>
    </row>
    <row r="52" spans="1:14" ht="56.25">
      <c r="A52" s="33" t="s">
        <v>26</v>
      </c>
      <c r="B52" s="108"/>
      <c r="C52" s="70" t="s">
        <v>66</v>
      </c>
      <c r="D52" s="36" t="s">
        <v>39</v>
      </c>
      <c r="E52" s="36" t="s">
        <v>15</v>
      </c>
      <c r="F52" s="17">
        <v>968.7</v>
      </c>
      <c r="G52" s="17">
        <v>1150</v>
      </c>
      <c r="H52" s="27"/>
      <c r="I52" s="17">
        <v>110</v>
      </c>
      <c r="J52" s="17"/>
      <c r="K52" s="17">
        <f t="shared" si="17"/>
        <v>2228.6999999999998</v>
      </c>
      <c r="L52" s="105"/>
    </row>
    <row r="53" spans="1:14" ht="56.25">
      <c r="A53" s="53" t="s">
        <v>35</v>
      </c>
      <c r="B53" s="108"/>
      <c r="C53" s="52" t="s">
        <v>47</v>
      </c>
      <c r="D53" s="52" t="s">
        <v>39</v>
      </c>
      <c r="E53" s="52" t="s">
        <v>15</v>
      </c>
      <c r="F53" s="18">
        <v>296.60000000000002</v>
      </c>
      <c r="G53" s="18">
        <v>700</v>
      </c>
      <c r="H53" s="28"/>
      <c r="I53" s="18">
        <v>0</v>
      </c>
      <c r="J53" s="18"/>
      <c r="K53" s="17">
        <f t="shared" ref="K53" si="19">F53+G53+I53</f>
        <v>996.6</v>
      </c>
      <c r="L53" s="105"/>
    </row>
    <row r="54" spans="1:14" ht="56.25">
      <c r="A54" s="53" t="s">
        <v>55</v>
      </c>
      <c r="B54" s="108"/>
      <c r="C54" s="52" t="s">
        <v>56</v>
      </c>
      <c r="D54" s="34" t="s">
        <v>39</v>
      </c>
      <c r="E54" s="34" t="s">
        <v>15</v>
      </c>
      <c r="F54" s="18">
        <v>56</v>
      </c>
      <c r="G54" s="18">
        <v>0</v>
      </c>
      <c r="H54" s="28"/>
      <c r="I54" s="18">
        <v>0</v>
      </c>
      <c r="J54" s="18"/>
      <c r="K54" s="17">
        <f t="shared" si="17"/>
        <v>56</v>
      </c>
      <c r="L54" s="105"/>
    </row>
    <row r="55" spans="1:14" ht="12.75" customHeight="1">
      <c r="A55" s="113" t="s">
        <v>32</v>
      </c>
      <c r="B55" s="81"/>
      <c r="C55" s="84" t="s">
        <v>48</v>
      </c>
      <c r="D55" s="87" t="s">
        <v>51</v>
      </c>
      <c r="E55" s="34" t="s">
        <v>13</v>
      </c>
      <c r="F55" s="18">
        <f>F56+F57+F58+F59+F60</f>
        <v>91078.299999999988</v>
      </c>
      <c r="G55" s="18">
        <f t="shared" ref="G55:J55" si="20">G56+G57+G58+G59+G60</f>
        <v>8306.1</v>
      </c>
      <c r="H55" s="18">
        <f t="shared" si="20"/>
        <v>0</v>
      </c>
      <c r="I55" s="18">
        <f t="shared" si="20"/>
        <v>15600</v>
      </c>
      <c r="J55" s="18">
        <f t="shared" si="20"/>
        <v>11000</v>
      </c>
      <c r="K55" s="18">
        <f>+I55+G55+F55+J55</f>
        <v>125984.4</v>
      </c>
      <c r="L55" s="104" t="s">
        <v>76</v>
      </c>
      <c r="M55" s="95"/>
      <c r="N55" s="95"/>
    </row>
    <row r="56" spans="1:14" ht="22.5">
      <c r="A56" s="114"/>
      <c r="B56" s="82"/>
      <c r="C56" s="85"/>
      <c r="D56" s="88"/>
      <c r="E56" s="34" t="s">
        <v>15</v>
      </c>
      <c r="F56" s="18">
        <f>F62+F68</f>
        <v>12156.9</v>
      </c>
      <c r="G56" s="18">
        <f t="shared" ref="G56:J56" si="21">G62+G68</f>
        <v>3306.1</v>
      </c>
      <c r="H56" s="18">
        <f t="shared" si="21"/>
        <v>0</v>
      </c>
      <c r="I56" s="18">
        <f t="shared" si="21"/>
        <v>5600</v>
      </c>
      <c r="J56" s="18">
        <f t="shared" si="21"/>
        <v>1000</v>
      </c>
      <c r="K56" s="18">
        <f t="shared" ref="K56" si="22">K62+K68</f>
        <v>22063</v>
      </c>
      <c r="L56" s="105"/>
      <c r="M56" s="95"/>
      <c r="N56" s="95"/>
    </row>
    <row r="57" spans="1:14" ht="22.5">
      <c r="A57" s="114"/>
      <c r="B57" s="82"/>
      <c r="C57" s="85"/>
      <c r="D57" s="88"/>
      <c r="E57" s="34" t="s">
        <v>33</v>
      </c>
      <c r="F57" s="18">
        <f>F63+F69</f>
        <v>100</v>
      </c>
      <c r="G57" s="18">
        <f t="shared" ref="G57:J57" si="23">G63+G69</f>
        <v>100</v>
      </c>
      <c r="H57" s="18">
        <f t="shared" si="23"/>
        <v>0</v>
      </c>
      <c r="I57" s="18">
        <f t="shared" si="23"/>
        <v>200</v>
      </c>
      <c r="J57" s="18">
        <f t="shared" si="23"/>
        <v>200</v>
      </c>
      <c r="K57" s="18">
        <f>+I57+G57+F57+J57</f>
        <v>600</v>
      </c>
      <c r="L57" s="105"/>
      <c r="M57" s="95"/>
      <c r="N57" s="95"/>
    </row>
    <row r="58" spans="1:14" ht="22.5">
      <c r="A58" s="114"/>
      <c r="B58" s="82"/>
      <c r="C58" s="85"/>
      <c r="D58" s="88"/>
      <c r="E58" s="36" t="s">
        <v>31</v>
      </c>
      <c r="F58" s="18">
        <f>F64+F70</f>
        <v>74900</v>
      </c>
      <c r="G58" s="18">
        <f t="shared" ref="G58:J58" si="24">G64+G70</f>
        <v>4900</v>
      </c>
      <c r="H58" s="18">
        <f t="shared" si="24"/>
        <v>0</v>
      </c>
      <c r="I58" s="18">
        <f t="shared" si="24"/>
        <v>9800</v>
      </c>
      <c r="J58" s="18">
        <f t="shared" si="24"/>
        <v>9800</v>
      </c>
      <c r="K58" s="18">
        <f t="shared" ref="K58" si="25">K64+K70</f>
        <v>99400</v>
      </c>
      <c r="L58" s="105"/>
      <c r="M58" s="95"/>
      <c r="N58" s="95"/>
    </row>
    <row r="59" spans="1:14">
      <c r="A59" s="114"/>
      <c r="B59" s="82"/>
      <c r="C59" s="85"/>
      <c r="D59" s="88"/>
      <c r="E59" s="36" t="s">
        <v>16</v>
      </c>
      <c r="F59" s="18">
        <f>F65+F71</f>
        <v>0</v>
      </c>
      <c r="G59" s="18">
        <f t="shared" ref="G59:J59" si="26">G65+G71</f>
        <v>0</v>
      </c>
      <c r="H59" s="18"/>
      <c r="I59" s="18">
        <f t="shared" si="26"/>
        <v>0</v>
      </c>
      <c r="J59" s="18">
        <f t="shared" si="26"/>
        <v>0</v>
      </c>
      <c r="K59" s="18">
        <f>F59+G59+I59+J59</f>
        <v>0</v>
      </c>
      <c r="L59" s="105"/>
      <c r="M59" s="95"/>
      <c r="N59" s="95"/>
    </row>
    <row r="60" spans="1:14" ht="63" customHeight="1">
      <c r="A60" s="115"/>
      <c r="B60" s="83"/>
      <c r="C60" s="86"/>
      <c r="D60" s="89"/>
      <c r="E60" s="36" t="s">
        <v>38</v>
      </c>
      <c r="F60" s="18">
        <f>F66+F72</f>
        <v>3921.4</v>
      </c>
      <c r="G60" s="18">
        <f t="shared" ref="G60:J60" si="27">G66+G72</f>
        <v>0</v>
      </c>
      <c r="H60" s="18">
        <f t="shared" si="27"/>
        <v>0</v>
      </c>
      <c r="I60" s="18">
        <f t="shared" si="27"/>
        <v>0</v>
      </c>
      <c r="J60" s="18">
        <f t="shared" si="27"/>
        <v>0</v>
      </c>
      <c r="K60" s="18">
        <f>+I60+G60+F60+J60</f>
        <v>3921.4</v>
      </c>
      <c r="L60" s="105"/>
      <c r="M60" s="95"/>
      <c r="N60" s="95"/>
    </row>
    <row r="61" spans="1:14">
      <c r="A61" s="78" t="s">
        <v>53</v>
      </c>
      <c r="B61" s="81"/>
      <c r="C61" s="84" t="s">
        <v>49</v>
      </c>
      <c r="D61" s="87" t="s">
        <v>51</v>
      </c>
      <c r="E61" s="34" t="s">
        <v>13</v>
      </c>
      <c r="F61" s="18">
        <f>F62+F63+F64+F65+F66</f>
        <v>10333.299999999999</v>
      </c>
      <c r="G61" s="18">
        <f t="shared" ref="G61:J61" si="28">G62+G63+G64+G65+G66</f>
        <v>6200</v>
      </c>
      <c r="H61" s="28"/>
      <c r="I61" s="18">
        <f t="shared" si="28"/>
        <v>10600</v>
      </c>
      <c r="J61" s="18">
        <f t="shared" si="28"/>
        <v>11000</v>
      </c>
      <c r="K61" s="18">
        <f>K62+K63+K64+K65+K66</f>
        <v>38133.300000000003</v>
      </c>
      <c r="L61" s="105"/>
      <c r="M61" s="95"/>
      <c r="N61" s="95"/>
    </row>
    <row r="62" spans="1:14" ht="22.5">
      <c r="A62" s="79"/>
      <c r="B62" s="82"/>
      <c r="C62" s="85"/>
      <c r="D62" s="88"/>
      <c r="E62" s="34" t="s">
        <v>15</v>
      </c>
      <c r="F62" s="18">
        <v>1750</v>
      </c>
      <c r="G62" s="18">
        <v>1200</v>
      </c>
      <c r="H62" s="28"/>
      <c r="I62" s="18">
        <v>600</v>
      </c>
      <c r="J62" s="18">
        <v>1000</v>
      </c>
      <c r="K62" s="18">
        <f>F62+G62+I62+J62</f>
        <v>4550</v>
      </c>
      <c r="L62" s="105"/>
      <c r="M62" s="95"/>
      <c r="N62" s="95"/>
    </row>
    <row r="63" spans="1:14" ht="22.5">
      <c r="A63" s="79"/>
      <c r="B63" s="82"/>
      <c r="C63" s="85"/>
      <c r="D63" s="88"/>
      <c r="E63" s="34" t="s">
        <v>33</v>
      </c>
      <c r="F63" s="18">
        <v>100</v>
      </c>
      <c r="G63" s="18">
        <v>100</v>
      </c>
      <c r="H63" s="28"/>
      <c r="I63" s="18">
        <v>200</v>
      </c>
      <c r="J63" s="18">
        <v>200</v>
      </c>
      <c r="K63" s="18">
        <f>F63+G63+I63+J63</f>
        <v>600</v>
      </c>
      <c r="L63" s="105"/>
      <c r="M63" s="95"/>
      <c r="N63" s="95"/>
    </row>
    <row r="64" spans="1:14" ht="22.5">
      <c r="A64" s="79"/>
      <c r="B64" s="82"/>
      <c r="C64" s="85"/>
      <c r="D64" s="88"/>
      <c r="E64" s="36" t="s">
        <v>31</v>
      </c>
      <c r="F64" s="18">
        <v>4900</v>
      </c>
      <c r="G64" s="17">
        <v>4900</v>
      </c>
      <c r="H64" s="28"/>
      <c r="I64" s="17">
        <v>9800</v>
      </c>
      <c r="J64" s="18">
        <v>9800</v>
      </c>
      <c r="K64" s="18">
        <f>F64+G64+I64+J64</f>
        <v>29400</v>
      </c>
      <c r="L64" s="105"/>
      <c r="M64" s="95"/>
      <c r="N64" s="95"/>
    </row>
    <row r="65" spans="1:14">
      <c r="A65" s="79"/>
      <c r="B65" s="82"/>
      <c r="C65" s="85"/>
      <c r="D65" s="88"/>
      <c r="E65" s="36" t="s">
        <v>16</v>
      </c>
      <c r="F65" s="18">
        <v>0</v>
      </c>
      <c r="G65" s="17">
        <v>0</v>
      </c>
      <c r="H65" s="28"/>
      <c r="I65" s="17">
        <v>0</v>
      </c>
      <c r="J65" s="18">
        <v>0</v>
      </c>
      <c r="K65" s="18">
        <f t="shared" ref="K65:K66" si="29">F65+G65+I65+J65</f>
        <v>0</v>
      </c>
      <c r="L65" s="105"/>
      <c r="M65" s="95"/>
      <c r="N65" s="95"/>
    </row>
    <row r="66" spans="1:14" ht="63" customHeight="1">
      <c r="A66" s="80"/>
      <c r="B66" s="83"/>
      <c r="C66" s="86"/>
      <c r="D66" s="89"/>
      <c r="E66" s="36" t="s">
        <v>38</v>
      </c>
      <c r="F66" s="18">
        <v>3583.3</v>
      </c>
      <c r="G66" s="18">
        <v>0</v>
      </c>
      <c r="H66" s="28"/>
      <c r="I66" s="18">
        <v>0</v>
      </c>
      <c r="J66" s="18">
        <v>0</v>
      </c>
      <c r="K66" s="18">
        <f t="shared" si="29"/>
        <v>3583.3</v>
      </c>
      <c r="L66" s="105"/>
      <c r="M66" s="95"/>
      <c r="N66" s="95"/>
    </row>
    <row r="67" spans="1:14">
      <c r="A67" s="78" t="s">
        <v>54</v>
      </c>
      <c r="B67" s="81"/>
      <c r="C67" s="84" t="s">
        <v>75</v>
      </c>
      <c r="D67" s="87" t="s">
        <v>51</v>
      </c>
      <c r="E67" s="34" t="s">
        <v>13</v>
      </c>
      <c r="F67" s="18">
        <f>F68+F69+F70+F71+F72</f>
        <v>80745</v>
      </c>
      <c r="G67" s="18">
        <f t="shared" ref="G67:J67" si="30">G68+G69+G70+G71+G72</f>
        <v>2106.1</v>
      </c>
      <c r="H67" s="28"/>
      <c r="I67" s="18">
        <f t="shared" si="30"/>
        <v>5000</v>
      </c>
      <c r="J67" s="18">
        <f t="shared" si="30"/>
        <v>0</v>
      </c>
      <c r="K67" s="18">
        <f>+I67+G67+F67+J67</f>
        <v>87851.1</v>
      </c>
      <c r="L67" s="105"/>
      <c r="M67" s="95"/>
      <c r="N67" s="95"/>
    </row>
    <row r="68" spans="1:14" ht="22.5">
      <c r="A68" s="79"/>
      <c r="B68" s="82"/>
      <c r="C68" s="85"/>
      <c r="D68" s="88"/>
      <c r="E68" s="34" t="s">
        <v>15</v>
      </c>
      <c r="F68" s="18">
        <v>10406.9</v>
      </c>
      <c r="G68" s="18">
        <v>2106.1</v>
      </c>
      <c r="H68" s="28"/>
      <c r="I68" s="18">
        <v>5000</v>
      </c>
      <c r="J68" s="18">
        <v>0</v>
      </c>
      <c r="K68" s="18">
        <f>F68+G68+I68+J68</f>
        <v>17513</v>
      </c>
      <c r="L68" s="105"/>
      <c r="M68" s="95"/>
      <c r="N68" s="95"/>
    </row>
    <row r="69" spans="1:14" ht="22.5">
      <c r="A69" s="79"/>
      <c r="B69" s="82"/>
      <c r="C69" s="85"/>
      <c r="D69" s="88"/>
      <c r="E69" s="34" t="s">
        <v>33</v>
      </c>
      <c r="F69" s="18">
        <v>0</v>
      </c>
      <c r="G69" s="18">
        <v>0</v>
      </c>
      <c r="H69" s="28"/>
      <c r="I69" s="18">
        <v>0</v>
      </c>
      <c r="J69" s="18">
        <v>0</v>
      </c>
      <c r="K69" s="18">
        <f>F69+G69+I69+J69</f>
        <v>0</v>
      </c>
      <c r="L69" s="105"/>
      <c r="M69" s="95"/>
      <c r="N69" s="95"/>
    </row>
    <row r="70" spans="1:14" ht="22.5">
      <c r="A70" s="79"/>
      <c r="B70" s="82"/>
      <c r="C70" s="85"/>
      <c r="D70" s="88"/>
      <c r="E70" s="36" t="s">
        <v>31</v>
      </c>
      <c r="F70" s="18">
        <v>70000</v>
      </c>
      <c r="G70" s="17">
        <v>0</v>
      </c>
      <c r="H70" s="27"/>
      <c r="I70" s="17">
        <v>0</v>
      </c>
      <c r="J70" s="18">
        <v>0</v>
      </c>
      <c r="K70" s="18">
        <f>F70+G70+I70+J70</f>
        <v>70000</v>
      </c>
      <c r="L70" s="105"/>
      <c r="M70" s="95"/>
      <c r="N70" s="95"/>
    </row>
    <row r="71" spans="1:14">
      <c r="A71" s="79"/>
      <c r="B71" s="82"/>
      <c r="C71" s="85"/>
      <c r="D71" s="88"/>
      <c r="E71" s="36" t="s">
        <v>16</v>
      </c>
      <c r="F71" s="18">
        <v>0</v>
      </c>
      <c r="G71" s="17">
        <v>0</v>
      </c>
      <c r="H71" s="27"/>
      <c r="I71" s="17">
        <v>0</v>
      </c>
      <c r="J71" s="18">
        <v>0</v>
      </c>
      <c r="K71" s="18">
        <f>+I71+G71+F71+J71</f>
        <v>0</v>
      </c>
      <c r="L71" s="105"/>
      <c r="M71" s="95"/>
      <c r="N71" s="95"/>
    </row>
    <row r="72" spans="1:14" ht="63" customHeight="1">
      <c r="A72" s="80"/>
      <c r="B72" s="83"/>
      <c r="C72" s="86"/>
      <c r="D72" s="89"/>
      <c r="E72" s="36" t="s">
        <v>38</v>
      </c>
      <c r="F72" s="18">
        <v>338.1</v>
      </c>
      <c r="G72" s="25">
        <v>0</v>
      </c>
      <c r="H72" s="27"/>
      <c r="I72" s="25">
        <v>0</v>
      </c>
      <c r="J72" s="32">
        <v>0</v>
      </c>
      <c r="K72" s="18">
        <f>+I72+G72+F72+J72</f>
        <v>338.1</v>
      </c>
      <c r="L72" s="105"/>
      <c r="M72" s="95"/>
      <c r="N72" s="95"/>
    </row>
    <row r="73" spans="1:14">
      <c r="A73" s="78" t="s">
        <v>34</v>
      </c>
      <c r="B73" s="81"/>
      <c r="C73" s="84" t="s">
        <v>72</v>
      </c>
      <c r="D73" s="87" t="s">
        <v>73</v>
      </c>
      <c r="E73" s="74" t="s">
        <v>13</v>
      </c>
      <c r="F73" s="18">
        <f>F74+F75+F76+F77+F78</f>
        <v>0</v>
      </c>
      <c r="G73" s="18">
        <f t="shared" ref="G73" si="31">G74+G75+G76+G77+G78</f>
        <v>0</v>
      </c>
      <c r="H73" s="28"/>
      <c r="I73" s="18">
        <f t="shared" ref="I73:J73" si="32">I74+I75+I76+I77+I78</f>
        <v>20000</v>
      </c>
      <c r="J73" s="18">
        <f t="shared" si="32"/>
        <v>13000</v>
      </c>
      <c r="K73" s="18">
        <f>+I73+G73+F73+J73</f>
        <v>33000</v>
      </c>
      <c r="L73" s="105"/>
      <c r="M73" s="95"/>
      <c r="N73" s="95"/>
    </row>
    <row r="74" spans="1:14" ht="22.5">
      <c r="A74" s="79"/>
      <c r="B74" s="82"/>
      <c r="C74" s="85"/>
      <c r="D74" s="88"/>
      <c r="E74" s="74" t="s">
        <v>15</v>
      </c>
      <c r="F74" s="18">
        <v>0</v>
      </c>
      <c r="G74" s="18">
        <v>0</v>
      </c>
      <c r="H74" s="28"/>
      <c r="I74" s="18">
        <v>0</v>
      </c>
      <c r="J74" s="18">
        <v>0</v>
      </c>
      <c r="K74" s="18">
        <f>F74+G74+I74+J74</f>
        <v>0</v>
      </c>
      <c r="L74" s="105"/>
      <c r="M74" s="95"/>
      <c r="N74" s="95"/>
    </row>
    <row r="75" spans="1:14" ht="22.5">
      <c r="A75" s="79"/>
      <c r="B75" s="82"/>
      <c r="C75" s="85"/>
      <c r="D75" s="88"/>
      <c r="E75" s="74" t="s">
        <v>33</v>
      </c>
      <c r="F75" s="18">
        <v>0</v>
      </c>
      <c r="G75" s="18">
        <v>0</v>
      </c>
      <c r="H75" s="28"/>
      <c r="I75" s="18">
        <v>0</v>
      </c>
      <c r="J75" s="18">
        <v>13000</v>
      </c>
      <c r="K75" s="18">
        <f>F75+G75+I75+J75</f>
        <v>13000</v>
      </c>
      <c r="L75" s="105"/>
      <c r="M75" s="95"/>
      <c r="N75" s="95"/>
    </row>
    <row r="76" spans="1:14" ht="22.5">
      <c r="A76" s="79"/>
      <c r="B76" s="82"/>
      <c r="C76" s="85"/>
      <c r="D76" s="88"/>
      <c r="E76" s="75" t="s">
        <v>31</v>
      </c>
      <c r="F76" s="18">
        <v>0</v>
      </c>
      <c r="G76" s="17">
        <v>0</v>
      </c>
      <c r="H76" s="27"/>
      <c r="I76" s="17">
        <v>0</v>
      </c>
      <c r="J76" s="18">
        <v>0</v>
      </c>
      <c r="K76" s="18">
        <f>F76+G76+I76+J76</f>
        <v>0</v>
      </c>
      <c r="L76" s="105"/>
      <c r="M76" s="95"/>
      <c r="N76" s="95"/>
    </row>
    <row r="77" spans="1:14">
      <c r="A77" s="79"/>
      <c r="B77" s="82"/>
      <c r="C77" s="85"/>
      <c r="D77" s="88"/>
      <c r="E77" s="75" t="s">
        <v>16</v>
      </c>
      <c r="F77" s="18">
        <v>0</v>
      </c>
      <c r="G77" s="17">
        <v>0</v>
      </c>
      <c r="H77" s="27"/>
      <c r="I77" s="17">
        <v>20000</v>
      </c>
      <c r="J77" s="18">
        <v>0</v>
      </c>
      <c r="K77" s="18">
        <f>+I77+G77+F77+J77</f>
        <v>20000</v>
      </c>
      <c r="L77" s="105"/>
      <c r="M77" s="95"/>
      <c r="N77" s="95"/>
    </row>
    <row r="78" spans="1:14" ht="63" customHeight="1">
      <c r="A78" s="80"/>
      <c r="B78" s="83"/>
      <c r="C78" s="86"/>
      <c r="D78" s="89"/>
      <c r="E78" s="75" t="s">
        <v>38</v>
      </c>
      <c r="F78" s="18">
        <v>0</v>
      </c>
      <c r="G78" s="76">
        <v>0</v>
      </c>
      <c r="H78" s="27"/>
      <c r="I78" s="76">
        <v>0</v>
      </c>
      <c r="J78" s="72">
        <v>0</v>
      </c>
      <c r="K78" s="18">
        <f>+I78+G78+F78+J78</f>
        <v>0</v>
      </c>
      <c r="L78" s="105"/>
      <c r="M78" s="95"/>
      <c r="N78" s="95"/>
    </row>
    <row r="79" spans="1:14" ht="23.25" customHeight="1" thickBot="1">
      <c r="A79" s="144" t="s">
        <v>12</v>
      </c>
      <c r="B79" s="145"/>
      <c r="C79" s="145"/>
      <c r="D79" s="145"/>
      <c r="E79" s="145"/>
      <c r="F79" s="47">
        <f>F24+F37+F55</f>
        <v>171538.3</v>
      </c>
      <c r="G79" s="47">
        <f>G24+G37+G55</f>
        <v>102922.00000000001</v>
      </c>
      <c r="H79" s="48"/>
      <c r="I79" s="47">
        <f>I24+I37+I55+I73</f>
        <v>113964.6</v>
      </c>
      <c r="J79" s="47">
        <f>J24+J37+J55+J73</f>
        <v>24000</v>
      </c>
      <c r="K79" s="47">
        <f>K24+K37+K55+K73</f>
        <v>412424.9</v>
      </c>
      <c r="L79" s="106"/>
      <c r="M79" s="95"/>
      <c r="N79" s="95"/>
    </row>
    <row r="80" spans="1:14" ht="23.25" customHeight="1">
      <c r="A80" s="90" t="s">
        <v>30</v>
      </c>
      <c r="B80" s="91"/>
      <c r="C80" s="91"/>
      <c r="D80" s="91"/>
      <c r="E80" s="91"/>
      <c r="F80" s="92"/>
      <c r="G80" s="92"/>
      <c r="H80" s="92"/>
      <c r="I80" s="92"/>
      <c r="J80" s="92"/>
      <c r="K80" s="92"/>
      <c r="L80" s="93"/>
    </row>
    <row r="81" spans="1:12" ht="84.75" customHeight="1">
      <c r="A81" s="72" t="s">
        <v>52</v>
      </c>
      <c r="B81" s="34" t="s">
        <v>30</v>
      </c>
      <c r="C81" s="73" t="s">
        <v>70</v>
      </c>
      <c r="D81" s="34" t="s">
        <v>41</v>
      </c>
      <c r="E81" s="34" t="s">
        <v>15</v>
      </c>
      <c r="F81" s="34">
        <v>300</v>
      </c>
      <c r="G81" s="34">
        <v>300</v>
      </c>
      <c r="H81" s="26"/>
      <c r="I81" s="34">
        <v>300</v>
      </c>
      <c r="J81" s="34">
        <v>0</v>
      </c>
      <c r="K81" s="34">
        <f>F81+G81+I81</f>
        <v>900</v>
      </c>
      <c r="L81" s="49" t="s">
        <v>44</v>
      </c>
    </row>
    <row r="82" spans="1:12" ht="23.25" customHeight="1" thickBot="1">
      <c r="A82" s="77" t="s">
        <v>12</v>
      </c>
      <c r="B82" s="77"/>
      <c r="C82" s="77"/>
      <c r="D82" s="77"/>
      <c r="E82" s="77"/>
      <c r="F82" s="50">
        <f>F81</f>
        <v>300</v>
      </c>
      <c r="G82" s="50">
        <f>G81</f>
        <v>300</v>
      </c>
      <c r="H82" s="51"/>
      <c r="I82" s="50">
        <f>I81</f>
        <v>300</v>
      </c>
      <c r="J82" s="50">
        <f t="shared" ref="J82" si="33">J81</f>
        <v>0</v>
      </c>
      <c r="K82" s="36">
        <f>F82+G82+I82</f>
        <v>900</v>
      </c>
      <c r="L82" s="20"/>
    </row>
    <row r="83" spans="1:12" ht="23.25" customHeight="1">
      <c r="A83" s="90" t="s">
        <v>50</v>
      </c>
      <c r="B83" s="91"/>
      <c r="C83" s="91"/>
      <c r="D83" s="91"/>
      <c r="E83" s="91"/>
      <c r="F83" s="92"/>
      <c r="G83" s="92"/>
      <c r="H83" s="92"/>
      <c r="I83" s="92"/>
      <c r="J83" s="92"/>
      <c r="K83" s="92"/>
      <c r="L83" s="93"/>
    </row>
    <row r="84" spans="1:12" ht="84.75" customHeight="1">
      <c r="A84" s="72" t="s">
        <v>69</v>
      </c>
      <c r="B84" s="34" t="s">
        <v>50</v>
      </c>
      <c r="C84" s="73" t="s">
        <v>71</v>
      </c>
      <c r="D84" s="34" t="s">
        <v>41</v>
      </c>
      <c r="E84" s="34" t="s">
        <v>15</v>
      </c>
      <c r="F84" s="34">
        <v>149.69999999999999</v>
      </c>
      <c r="G84" s="34">
        <v>10</v>
      </c>
      <c r="H84" s="26"/>
      <c r="I84" s="34">
        <v>250</v>
      </c>
      <c r="J84" s="34">
        <v>0</v>
      </c>
      <c r="K84" s="34">
        <f>F84+G84+I84</f>
        <v>409.7</v>
      </c>
      <c r="L84" s="35" t="s">
        <v>82</v>
      </c>
    </row>
    <row r="85" spans="1:12" ht="23.25" customHeight="1" thickBot="1">
      <c r="A85" s="77" t="s">
        <v>12</v>
      </c>
      <c r="B85" s="77"/>
      <c r="C85" s="77"/>
      <c r="D85" s="77"/>
      <c r="E85" s="77"/>
      <c r="F85" s="50">
        <f>F84</f>
        <v>149.69999999999999</v>
      </c>
      <c r="G85" s="50">
        <f>G84</f>
        <v>10</v>
      </c>
      <c r="H85" s="51"/>
      <c r="I85" s="50">
        <f>I84</f>
        <v>250</v>
      </c>
      <c r="J85" s="50">
        <f t="shared" ref="J85" si="34">J84</f>
        <v>0</v>
      </c>
      <c r="K85" s="36">
        <f>F85+G85+I85</f>
        <v>409.7</v>
      </c>
      <c r="L85" s="20"/>
    </row>
    <row r="86" spans="1:12" ht="30" customHeight="1" thickBot="1">
      <c r="A86" s="140" t="s">
        <v>25</v>
      </c>
      <c r="B86" s="141"/>
      <c r="C86" s="141"/>
      <c r="D86" s="141"/>
      <c r="E86" s="142"/>
      <c r="F86" s="64" t="e">
        <f>F9+F14+F22+M81F79+F85+F82</f>
        <v>#NAME?</v>
      </c>
      <c r="G86" s="64">
        <f t="shared" ref="G86:K86" si="35">G9+G14+G22+G79+G85+G82</f>
        <v>105237.60000000002</v>
      </c>
      <c r="H86" s="64">
        <f t="shared" si="35"/>
        <v>0</v>
      </c>
      <c r="I86" s="64">
        <f t="shared" si="35"/>
        <v>117509.6</v>
      </c>
      <c r="J86" s="64">
        <f t="shared" si="35"/>
        <v>24000</v>
      </c>
      <c r="K86" s="64">
        <f t="shared" si="35"/>
        <v>421687.80000000005</v>
      </c>
      <c r="L86" s="19"/>
    </row>
    <row r="87" spans="1:12" ht="11.25" customHeight="1">
      <c r="E87" s="54" t="s">
        <v>15</v>
      </c>
      <c r="F87" s="56">
        <f>F8+F12+F17+F21+F25+F38+F56+F81+F84</f>
        <v>70482.099999999991</v>
      </c>
      <c r="G87" s="56">
        <f t="shared" ref="G87:K87" si="36">G8+G12+G17+G21+G25+G38+G56+G81+G84</f>
        <v>70723.000000000015</v>
      </c>
      <c r="H87" s="56">
        <f t="shared" si="36"/>
        <v>0</v>
      </c>
      <c r="I87" s="56">
        <f t="shared" si="36"/>
        <v>76618.600000000006</v>
      </c>
      <c r="J87" s="56">
        <f t="shared" si="36"/>
        <v>1000</v>
      </c>
      <c r="K87" s="56">
        <f t="shared" si="36"/>
        <v>218823.7</v>
      </c>
    </row>
    <row r="88" spans="1:12" ht="24.75" hidden="1" customHeight="1">
      <c r="E88" s="21" t="s">
        <v>15</v>
      </c>
      <c r="F88" s="57">
        <f>F8+F11+F17+F21+F25+F38+F56+F84</f>
        <v>70182.099999999991</v>
      </c>
      <c r="G88" s="22">
        <f>G8+G11+G17+G21+G25+G38+G56+G84</f>
        <v>70423.000000000015</v>
      </c>
      <c r="H88" s="30"/>
      <c r="I88" s="22">
        <f>I8+I11+I17+I21+I25+I38+I56+I84</f>
        <v>76318.600000000006</v>
      </c>
      <c r="J88" s="22">
        <f>J8+J11+J17+J21+J25+J38+J56+J84</f>
        <v>1000</v>
      </c>
      <c r="K88" s="22">
        <f>K8+K11+K17+K21+K25+K38+K56+K84</f>
        <v>217923.7</v>
      </c>
    </row>
    <row r="89" spans="1:12" ht="25.5" hidden="1">
      <c r="E89" s="21" t="s">
        <v>33</v>
      </c>
      <c r="F89" s="57">
        <f>F18+F57+F26+F42</f>
        <v>200</v>
      </c>
      <c r="G89" s="22">
        <f>G18+G57+G26+G42</f>
        <v>100</v>
      </c>
      <c r="H89" s="30"/>
      <c r="I89" s="22">
        <f>I18+I57+I26+I42</f>
        <v>200</v>
      </c>
      <c r="J89" s="22">
        <f>J18+J57+J26+J42</f>
        <v>200</v>
      </c>
      <c r="K89" s="22">
        <f>K18+K57+K26+K42</f>
        <v>700</v>
      </c>
    </row>
    <row r="90" spans="1:12" ht="25.5" hidden="1">
      <c r="E90" s="21" t="s">
        <v>31</v>
      </c>
      <c r="F90" s="57">
        <f>F19+F27+F58+F41</f>
        <v>74900</v>
      </c>
      <c r="G90" s="22">
        <f>G19+G27+G58+G41</f>
        <v>4900</v>
      </c>
      <c r="H90" s="30"/>
      <c r="I90" s="22">
        <f>I19+I27+I58+I41</f>
        <v>9800</v>
      </c>
      <c r="J90" s="22">
        <f>J19+J27+J58+J41</f>
        <v>9800</v>
      </c>
      <c r="K90" s="22">
        <f>K19+K27+K58+K41</f>
        <v>99400</v>
      </c>
    </row>
    <row r="91" spans="1:12" hidden="1">
      <c r="E91" s="21" t="s">
        <v>16</v>
      </c>
      <c r="F91" s="58">
        <f>F20+F28+F43+F60</f>
        <v>28806.799999999999</v>
      </c>
      <c r="G91" s="23">
        <f>G20+G28+G43+G60</f>
        <v>29344.6</v>
      </c>
      <c r="H91" s="31"/>
      <c r="I91" s="23">
        <f>I20+I28+I43+I60</f>
        <v>10456</v>
      </c>
      <c r="J91" s="23">
        <f>J20+J28+J43+J60</f>
        <v>0</v>
      </c>
      <c r="K91" s="23">
        <f>K20+K28+K43+K60</f>
        <v>68607.399999999994</v>
      </c>
    </row>
    <row r="92" spans="1:12" hidden="1">
      <c r="E92" s="54"/>
      <c r="F92" s="59"/>
      <c r="G92" s="60"/>
      <c r="H92" s="61"/>
      <c r="I92" s="60"/>
      <c r="J92" s="60"/>
      <c r="K92" s="60"/>
    </row>
    <row r="93" spans="1:12" hidden="1">
      <c r="E93" s="55" t="s">
        <v>37</v>
      </c>
      <c r="F93" s="56">
        <f>F88+F89+F90+F91</f>
        <v>174088.89999999997</v>
      </c>
      <c r="G93" s="62">
        <f t="shared" ref="G93:K93" si="37">G88+G89+G90+G91</f>
        <v>104767.6</v>
      </c>
      <c r="H93" s="63"/>
      <c r="I93" s="62">
        <f t="shared" si="37"/>
        <v>96774.6</v>
      </c>
      <c r="J93" s="62">
        <f t="shared" si="37"/>
        <v>11000</v>
      </c>
      <c r="K93" s="62">
        <f t="shared" si="37"/>
        <v>386631.1</v>
      </c>
    </row>
    <row r="94" spans="1:12" ht="25.5">
      <c r="E94" s="55" t="s">
        <v>33</v>
      </c>
      <c r="F94" s="56">
        <f>F13+F18+F26+F42+F57+F8</f>
        <v>629</v>
      </c>
      <c r="G94" s="56">
        <f t="shared" ref="G94:K94" si="38">G13+G18+G26+G42+G57</f>
        <v>100</v>
      </c>
      <c r="H94" s="56">
        <f t="shared" si="38"/>
        <v>0</v>
      </c>
      <c r="I94" s="56">
        <f t="shared" si="38"/>
        <v>200</v>
      </c>
      <c r="J94" s="56">
        <f t="shared" si="38"/>
        <v>200</v>
      </c>
      <c r="K94" s="56">
        <f t="shared" si="38"/>
        <v>700</v>
      </c>
    </row>
    <row r="95" spans="1:12" ht="25.5">
      <c r="E95" s="55" t="s">
        <v>31</v>
      </c>
      <c r="F95" s="56">
        <f>F19+F27+F41+F58</f>
        <v>74900</v>
      </c>
      <c r="G95" s="56">
        <f t="shared" ref="G95:K95" si="39">G19+G27+G41+G58</f>
        <v>4900</v>
      </c>
      <c r="H95" s="56">
        <f t="shared" si="39"/>
        <v>0</v>
      </c>
      <c r="I95" s="56">
        <f t="shared" si="39"/>
        <v>9800</v>
      </c>
      <c r="J95" s="56">
        <f t="shared" si="39"/>
        <v>9800</v>
      </c>
      <c r="K95" s="56">
        <f t="shared" si="39"/>
        <v>99400</v>
      </c>
    </row>
    <row r="96" spans="1:12">
      <c r="E96" s="55" t="s">
        <v>16</v>
      </c>
      <c r="F96" s="59">
        <f>F43+F59</f>
        <v>2058.6</v>
      </c>
      <c r="G96" s="59">
        <f t="shared" ref="G96:K96" si="40">G43+G59</f>
        <v>1858.6</v>
      </c>
      <c r="H96" s="59">
        <f t="shared" si="40"/>
        <v>0</v>
      </c>
      <c r="I96" s="59">
        <f t="shared" si="40"/>
        <v>2245</v>
      </c>
      <c r="J96" s="59">
        <f t="shared" si="40"/>
        <v>0</v>
      </c>
      <c r="K96" s="59">
        <f t="shared" si="40"/>
        <v>6162.2</v>
      </c>
    </row>
    <row r="97" spans="5:11">
      <c r="E97" s="55" t="s">
        <v>57</v>
      </c>
      <c r="F97" s="59">
        <f>F28+F60</f>
        <v>26748.2</v>
      </c>
      <c r="G97" s="59">
        <f t="shared" ref="G97:K97" si="41">G28+G60</f>
        <v>27486</v>
      </c>
      <c r="H97" s="59">
        <f t="shared" si="41"/>
        <v>0</v>
      </c>
      <c r="I97" s="59">
        <f t="shared" si="41"/>
        <v>8211</v>
      </c>
      <c r="J97" s="59">
        <f t="shared" si="41"/>
        <v>0</v>
      </c>
      <c r="K97" s="59">
        <f t="shared" si="41"/>
        <v>62445.200000000004</v>
      </c>
    </row>
  </sheetData>
  <mergeCells count="72">
    <mergeCell ref="A86:E86"/>
    <mergeCell ref="C16:C20"/>
    <mergeCell ref="D16:D20"/>
    <mergeCell ref="A55:A60"/>
    <mergeCell ref="D24:D28"/>
    <mergeCell ref="A85:E85"/>
    <mergeCell ref="D55:D60"/>
    <mergeCell ref="A24:A28"/>
    <mergeCell ref="C24:C28"/>
    <mergeCell ref="A83:L83"/>
    <mergeCell ref="A79:E79"/>
    <mergeCell ref="C29:C33"/>
    <mergeCell ref="C44:C50"/>
    <mergeCell ref="D37:D43"/>
    <mergeCell ref="A37:A43"/>
    <mergeCell ref="B37:B54"/>
    <mergeCell ref="A5:L5"/>
    <mergeCell ref="A23:L23"/>
    <mergeCell ref="A16:A20"/>
    <mergeCell ref="B16:B20"/>
    <mergeCell ref="A9:D9"/>
    <mergeCell ref="A11:A13"/>
    <mergeCell ref="B11:B13"/>
    <mergeCell ref="C11:C13"/>
    <mergeCell ref="D11:D13"/>
    <mergeCell ref="L11:L13"/>
    <mergeCell ref="A10:L10"/>
    <mergeCell ref="A14:D14"/>
    <mergeCell ref="A15:L15"/>
    <mergeCell ref="B6:B8"/>
    <mergeCell ref="A6:A8"/>
    <mergeCell ref="L6:L8"/>
    <mergeCell ref="A1:L2"/>
    <mergeCell ref="E3:K3"/>
    <mergeCell ref="L3:L4"/>
    <mergeCell ref="D3:D4"/>
    <mergeCell ref="C3:C4"/>
    <mergeCell ref="B3:B4"/>
    <mergeCell ref="A3:A4"/>
    <mergeCell ref="D6:D8"/>
    <mergeCell ref="C6:C8"/>
    <mergeCell ref="L24:L36"/>
    <mergeCell ref="L16:L20"/>
    <mergeCell ref="C55:C60"/>
    <mergeCell ref="A22:E22"/>
    <mergeCell ref="B55:B60"/>
    <mergeCell ref="L55:L79"/>
    <mergeCell ref="L37:L54"/>
    <mergeCell ref="B24:B36"/>
    <mergeCell ref="A34:A36"/>
    <mergeCell ref="C34:C36"/>
    <mergeCell ref="D34:D36"/>
    <mergeCell ref="A44:A50"/>
    <mergeCell ref="D29:D33"/>
    <mergeCell ref="D44:D50"/>
    <mergeCell ref="A29:A33"/>
    <mergeCell ref="C37:C43"/>
    <mergeCell ref="M55:N79"/>
    <mergeCell ref="B61:B66"/>
    <mergeCell ref="C61:C66"/>
    <mergeCell ref="D61:D66"/>
    <mergeCell ref="A61:A66"/>
    <mergeCell ref="A82:E82"/>
    <mergeCell ref="A67:A72"/>
    <mergeCell ref="B67:B72"/>
    <mergeCell ref="C67:C72"/>
    <mergeCell ref="D67:D72"/>
    <mergeCell ref="A80:L80"/>
    <mergeCell ref="A73:A78"/>
    <mergeCell ref="B73:B78"/>
    <mergeCell ref="C73:C78"/>
    <mergeCell ref="D73:D78"/>
  </mergeCells>
  <phoneticPr fontId="0" type="noConversion"/>
  <pageMargins left="0.59055118110236227" right="0.19685039370078741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1" t="s">
        <v>2</v>
      </c>
      <c r="C1" s="2"/>
      <c r="D1" s="7"/>
      <c r="E1" s="7"/>
    </row>
    <row r="2" spans="2:5">
      <c r="B2" s="1" t="s">
        <v>3</v>
      </c>
      <c r="C2" s="2"/>
      <c r="D2" s="7"/>
      <c r="E2" s="7"/>
    </row>
    <row r="3" spans="2:5">
      <c r="B3" s="3"/>
      <c r="C3" s="3"/>
      <c r="D3" s="8"/>
      <c r="E3" s="8"/>
    </row>
    <row r="4" spans="2:5" ht="38.25">
      <c r="B4" s="4" t="s">
        <v>4</v>
      </c>
      <c r="C4" s="3"/>
      <c r="D4" s="8"/>
      <c r="E4" s="8"/>
    </row>
    <row r="5" spans="2:5">
      <c r="B5" s="3"/>
      <c r="C5" s="3"/>
      <c r="D5" s="8"/>
      <c r="E5" s="8"/>
    </row>
    <row r="6" spans="2:5" ht="25.5">
      <c r="B6" s="1" t="s">
        <v>5</v>
      </c>
      <c r="C6" s="2"/>
      <c r="D6" s="7"/>
      <c r="E6" s="9" t="s">
        <v>6</v>
      </c>
    </row>
    <row r="7" spans="2:5" ht="13.5" thickBot="1">
      <c r="B7" s="3"/>
      <c r="C7" s="3"/>
      <c r="D7" s="8"/>
      <c r="E7" s="8"/>
    </row>
    <row r="8" spans="2:5" ht="39" thickBot="1">
      <c r="B8" s="5" t="s">
        <v>7</v>
      </c>
      <c r="C8" s="6"/>
      <c r="D8" s="10"/>
      <c r="E8" s="11">
        <v>3</v>
      </c>
    </row>
    <row r="9" spans="2:5">
      <c r="B9" s="3"/>
      <c r="C9" s="3"/>
      <c r="D9" s="8"/>
      <c r="E9" s="8"/>
    </row>
    <row r="10" spans="2:5">
      <c r="B10" s="3"/>
      <c r="C10" s="3"/>
      <c r="D10" s="8"/>
      <c r="E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гнедова-юа</cp:lastModifiedBy>
  <cp:lastPrinted>2021-04-30T07:43:06Z</cp:lastPrinted>
  <dcterms:created xsi:type="dcterms:W3CDTF">1996-10-08T23:32:33Z</dcterms:created>
  <dcterms:modified xsi:type="dcterms:W3CDTF">2023-01-16T12:38:07Z</dcterms:modified>
</cp:coreProperties>
</file>