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9720" windowHeight="7140" activeTab="2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44525"/>
</workbook>
</file>

<file path=xl/calcChain.xml><?xml version="1.0" encoding="utf-8"?>
<calcChain xmlns="http://schemas.openxmlformats.org/spreadsheetml/2006/main">
  <c r="F10" i="3" l="1"/>
  <c r="F8" i="3"/>
  <c r="J156" i="3" l="1"/>
  <c r="J157" i="3"/>
  <c r="J126" i="3" l="1"/>
  <c r="H27" i="3" l="1"/>
  <c r="G27" i="3"/>
  <c r="G29" i="3"/>
  <c r="G46" i="3" l="1"/>
  <c r="H46" i="3"/>
  <c r="F46" i="3"/>
  <c r="G10" i="3" l="1"/>
  <c r="H10" i="3"/>
  <c r="G7" i="3"/>
  <c r="H7" i="3"/>
  <c r="F7" i="3"/>
  <c r="G8" i="3"/>
  <c r="H8" i="3"/>
  <c r="H9" i="3"/>
  <c r="G9" i="3"/>
  <c r="F9" i="3"/>
  <c r="J136" i="3" l="1"/>
  <c r="J130" i="3"/>
  <c r="J131" i="3"/>
  <c r="J132" i="3"/>
  <c r="J133" i="3"/>
  <c r="J122" i="3"/>
  <c r="J123" i="3"/>
  <c r="J124" i="3"/>
  <c r="J125" i="3"/>
  <c r="J107" i="3"/>
  <c r="J108" i="3"/>
  <c r="J110" i="3"/>
  <c r="J111" i="3"/>
  <c r="J112" i="3"/>
  <c r="J113" i="3"/>
  <c r="J114" i="3"/>
  <c r="J93" i="3"/>
  <c r="J95" i="3"/>
  <c r="J96" i="3"/>
  <c r="J97" i="3"/>
  <c r="J98" i="3"/>
  <c r="J100" i="3"/>
  <c r="J101" i="3"/>
  <c r="J102" i="3"/>
  <c r="J103" i="3"/>
  <c r="J104" i="3"/>
  <c r="J106" i="3"/>
  <c r="J83" i="3"/>
  <c r="J84" i="3"/>
  <c r="J85" i="3"/>
  <c r="J86" i="3"/>
  <c r="J88" i="3"/>
  <c r="J89" i="3"/>
  <c r="J91" i="3"/>
  <c r="J92" i="3"/>
  <c r="J71" i="3"/>
  <c r="J73" i="3"/>
  <c r="J74" i="3"/>
  <c r="J67" i="3"/>
  <c r="J51" i="3"/>
  <c r="J53" i="3"/>
  <c r="J54" i="3"/>
  <c r="J55" i="3"/>
  <c r="J60" i="3"/>
  <c r="J61" i="3"/>
  <c r="J63" i="3"/>
  <c r="J64" i="3"/>
  <c r="J38" i="3"/>
  <c r="J40" i="3"/>
  <c r="J41" i="3"/>
  <c r="J42" i="3"/>
  <c r="J43" i="3"/>
  <c r="J46" i="3"/>
  <c r="J49" i="3"/>
  <c r="J50" i="3"/>
  <c r="J30" i="3"/>
  <c r="J31" i="3"/>
  <c r="J32" i="3"/>
  <c r="J33" i="3"/>
  <c r="J35" i="3"/>
  <c r="J36" i="3"/>
  <c r="J37" i="3"/>
  <c r="J19" i="3"/>
  <c r="J20" i="3"/>
  <c r="J21" i="3"/>
  <c r="J7" i="3"/>
  <c r="J8" i="3"/>
  <c r="J9" i="3"/>
  <c r="J10" i="3"/>
  <c r="J13" i="3"/>
  <c r="J14" i="3"/>
  <c r="J15" i="3"/>
  <c r="J17" i="3"/>
  <c r="J18" i="3"/>
  <c r="G78" i="3"/>
  <c r="H78" i="3"/>
  <c r="F78" i="3"/>
  <c r="J78" i="3" l="1"/>
  <c r="I44" i="3"/>
  <c r="J162" i="3"/>
  <c r="J163" i="3"/>
  <c r="J164" i="3"/>
  <c r="G165" i="3"/>
  <c r="H165" i="3"/>
  <c r="I165" i="3"/>
  <c r="F165" i="3"/>
  <c r="I161" i="3"/>
  <c r="H161" i="3"/>
  <c r="G161" i="3"/>
  <c r="F161" i="3"/>
  <c r="J165" i="3" l="1"/>
  <c r="J161" i="3"/>
  <c r="G52" i="3"/>
  <c r="H52" i="3"/>
  <c r="F52" i="3"/>
  <c r="G48" i="3"/>
  <c r="H48" i="3"/>
  <c r="F48" i="3"/>
  <c r="J52" i="3" l="1"/>
  <c r="J48" i="3"/>
  <c r="J158" i="3"/>
  <c r="G155" i="3"/>
  <c r="G159" i="3" s="1"/>
  <c r="H155" i="3"/>
  <c r="F155" i="3"/>
  <c r="H159" i="3"/>
  <c r="G153" i="3"/>
  <c r="H153" i="3"/>
  <c r="F153" i="3"/>
  <c r="F159" i="3" l="1"/>
  <c r="J159" i="3" s="1"/>
  <c r="J155" i="3"/>
  <c r="I81" i="3"/>
  <c r="G81" i="3"/>
  <c r="H81" i="3"/>
  <c r="F81" i="3"/>
  <c r="G80" i="3"/>
  <c r="H80" i="3"/>
  <c r="F80" i="3"/>
  <c r="G79" i="3"/>
  <c r="H79" i="3"/>
  <c r="F79" i="3"/>
  <c r="G99" i="3"/>
  <c r="H99" i="3"/>
  <c r="F99" i="3"/>
  <c r="J99" i="3" s="1"/>
  <c r="F77" i="3" l="1"/>
  <c r="J79" i="3"/>
  <c r="J81" i="3"/>
  <c r="H77" i="3"/>
  <c r="G77" i="3"/>
  <c r="J77" i="3" s="1"/>
  <c r="J80" i="3"/>
  <c r="I65" i="3"/>
  <c r="H47" i="3"/>
  <c r="G47" i="3"/>
  <c r="F47" i="3"/>
  <c r="H45" i="3"/>
  <c r="G45" i="3"/>
  <c r="F45" i="3"/>
  <c r="G16" i="3"/>
  <c r="H16" i="3"/>
  <c r="F16" i="3"/>
  <c r="H44" i="3" l="1"/>
  <c r="J47" i="3"/>
  <c r="J16" i="3"/>
  <c r="F44" i="3"/>
  <c r="J45" i="3"/>
  <c r="G44" i="3"/>
  <c r="F27" i="3"/>
  <c r="F29" i="3"/>
  <c r="J44" i="3" l="1"/>
  <c r="G105" i="3"/>
  <c r="H105" i="3"/>
  <c r="F105" i="3"/>
  <c r="J105" i="3" l="1"/>
  <c r="G58" i="3"/>
  <c r="H58" i="3"/>
  <c r="F58" i="3"/>
  <c r="G57" i="3"/>
  <c r="H57" i="3"/>
  <c r="F57" i="3"/>
  <c r="J57" i="3" l="1"/>
  <c r="J58" i="3"/>
  <c r="F6" i="3"/>
  <c r="F22" i="3" s="1"/>
  <c r="G6" i="3" l="1"/>
  <c r="G70" i="3"/>
  <c r="H70" i="3"/>
  <c r="F70" i="3"/>
  <c r="G69" i="3"/>
  <c r="H69" i="3"/>
  <c r="F69" i="3"/>
  <c r="J70" i="3" l="1"/>
  <c r="J69" i="3"/>
  <c r="G118" i="3"/>
  <c r="H118" i="3"/>
  <c r="F118" i="3"/>
  <c r="J118" i="3" l="1"/>
  <c r="J147" i="3"/>
  <c r="G150" i="3"/>
  <c r="H150" i="3"/>
  <c r="F150" i="3"/>
  <c r="J149" i="3" l="1"/>
  <c r="J150" i="3" s="1"/>
  <c r="J152" i="3" l="1"/>
  <c r="J153" i="3" s="1"/>
  <c r="H34" i="3" l="1"/>
  <c r="G26" i="3" l="1"/>
  <c r="H26" i="3"/>
  <c r="F26" i="3"/>
  <c r="G28" i="3"/>
  <c r="F28" i="3"/>
  <c r="H28" i="3"/>
  <c r="F25" i="3"/>
  <c r="G25" i="3"/>
  <c r="H25" i="3"/>
  <c r="J26" i="3" l="1"/>
  <c r="J25" i="3"/>
  <c r="J27" i="3"/>
  <c r="J28" i="3"/>
  <c r="G34" i="3"/>
  <c r="F34" i="3"/>
  <c r="J34" i="3" l="1"/>
  <c r="H39" i="3"/>
  <c r="H29" i="3"/>
  <c r="H24" i="3" l="1"/>
  <c r="G39" i="3" l="1"/>
  <c r="F39" i="3"/>
  <c r="J39" i="3" l="1"/>
  <c r="G121" i="3"/>
  <c r="G117" i="3"/>
  <c r="G127" i="3" s="1"/>
  <c r="H87" i="3" l="1"/>
  <c r="G59" i="3" l="1"/>
  <c r="G109" i="3" l="1"/>
  <c r="H109" i="3"/>
  <c r="F109" i="3"/>
  <c r="J109" i="3" s="1"/>
  <c r="G11" i="3" l="1"/>
  <c r="H11" i="3"/>
  <c r="F11" i="3"/>
  <c r="G72" i="3"/>
  <c r="H72" i="3"/>
  <c r="F72" i="3"/>
  <c r="H68" i="3"/>
  <c r="H75" i="3" s="1"/>
  <c r="F68" i="3"/>
  <c r="G12" i="3"/>
  <c r="G94" i="3"/>
  <c r="H94" i="3"/>
  <c r="F94" i="3"/>
  <c r="G90" i="3"/>
  <c r="H90" i="3"/>
  <c r="F90" i="3"/>
  <c r="G87" i="3"/>
  <c r="F87" i="3"/>
  <c r="G82" i="3"/>
  <c r="H82" i="3"/>
  <c r="H115" i="3" s="1"/>
  <c r="I115" i="3"/>
  <c r="I166" i="3" s="1"/>
  <c r="F82" i="3"/>
  <c r="H137" i="3"/>
  <c r="G129" i="3"/>
  <c r="G134" i="3" s="1"/>
  <c r="H129" i="3"/>
  <c r="H134" i="3" s="1"/>
  <c r="F129" i="3"/>
  <c r="G62" i="3"/>
  <c r="H62" i="3"/>
  <c r="F62" i="3"/>
  <c r="J62" i="3" s="1"/>
  <c r="J143" i="3"/>
  <c r="J144" i="3"/>
  <c r="G142" i="3"/>
  <c r="G145" i="3" s="1"/>
  <c r="H142" i="3"/>
  <c r="H145" i="3" s="1"/>
  <c r="F142" i="3"/>
  <c r="F145" i="3" s="1"/>
  <c r="H6" i="3"/>
  <c r="J6" i="3" s="1"/>
  <c r="G137" i="3"/>
  <c r="F137" i="3"/>
  <c r="J137" i="3" s="1"/>
  <c r="J139" i="3"/>
  <c r="G140" i="3"/>
  <c r="H140" i="3"/>
  <c r="F140" i="3"/>
  <c r="F120" i="3"/>
  <c r="F119" i="3"/>
  <c r="H121" i="3"/>
  <c r="F121" i="3"/>
  <c r="J121" i="3" s="1"/>
  <c r="H59" i="3"/>
  <c r="F59" i="3"/>
  <c r="J59" i="3" s="1"/>
  <c r="F24" i="3"/>
  <c r="H12" i="3"/>
  <c r="F12" i="3"/>
  <c r="J87" i="3" l="1"/>
  <c r="J94" i="3"/>
  <c r="J82" i="3"/>
  <c r="J11" i="3"/>
  <c r="J90" i="3"/>
  <c r="G24" i="3"/>
  <c r="J24" i="3" s="1"/>
  <c r="J29" i="3"/>
  <c r="J12" i="3"/>
  <c r="J72" i="3"/>
  <c r="F75" i="3"/>
  <c r="J119" i="3"/>
  <c r="J120" i="3"/>
  <c r="J129" i="3"/>
  <c r="J134" i="3" s="1"/>
  <c r="G115" i="3"/>
  <c r="F134" i="3"/>
  <c r="G68" i="3"/>
  <c r="G75" i="3" s="1"/>
  <c r="J142" i="3"/>
  <c r="H22" i="3"/>
  <c r="F117" i="3"/>
  <c r="F127" i="3" s="1"/>
  <c r="H117" i="3"/>
  <c r="H127" i="3" s="1"/>
  <c r="G56" i="3"/>
  <c r="J140" i="3"/>
  <c r="J145" i="3"/>
  <c r="H56" i="3"/>
  <c r="H65" i="3" s="1"/>
  <c r="F56" i="3"/>
  <c r="G22" i="3"/>
  <c r="G65" i="3" l="1"/>
  <c r="H166" i="3"/>
  <c r="G166" i="3"/>
  <c r="J68" i="3"/>
  <c r="J75" i="3"/>
  <c r="F65" i="3"/>
  <c r="J56" i="3"/>
  <c r="J127" i="3"/>
  <c r="J117" i="3"/>
  <c r="F115" i="3"/>
  <c r="J22" i="3"/>
  <c r="J65" i="3" l="1"/>
  <c r="J115" i="3"/>
  <c r="F166" i="3"/>
  <c r="J166" i="3" l="1"/>
</calcChain>
</file>

<file path=xl/sharedStrings.xml><?xml version="1.0" encoding="utf-8"?>
<sst xmlns="http://schemas.openxmlformats.org/spreadsheetml/2006/main" count="333" uniqueCount="159">
  <si>
    <t>№ п/п</t>
  </si>
  <si>
    <t>Всего</t>
  </si>
  <si>
    <t>Отчет о совместимости для Реестр муниципальных целевых программ,утвержд. постан. ММР на 2012 г..xls</t>
  </si>
  <si>
    <t>Дата отчета: 30.09.2011 17:00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</si>
  <si>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</si>
  <si>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</si>
  <si>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</si>
  <si>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</si>
  <si>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Период действия муниципальной программы</t>
  </si>
  <si>
    <t>Муниципальный заказчик, инициатор разработки муниципальной  программы (МП)</t>
  </si>
  <si>
    <t>Сумма по программе, тыс.руб.</t>
  </si>
  <si>
    <t xml:space="preserve">Администрация ММР Отдел информации и общественных отношений </t>
  </si>
  <si>
    <t>Итого по отделу:</t>
  </si>
  <si>
    <t>Администрация ММР Управление по ЖКХ и жилищной политике Отдел ЖКХ, ТЭК, транспорта и связи АММР</t>
  </si>
  <si>
    <t>Комитет образования администрации ММР</t>
  </si>
  <si>
    <t xml:space="preserve">Комитет образования администрации ММР </t>
  </si>
  <si>
    <t>всего</t>
  </si>
  <si>
    <t>источник финансирования</t>
  </si>
  <si>
    <t>местный бюджет</t>
  </si>
  <si>
    <t>областной бюджет</t>
  </si>
  <si>
    <t>внебюджет</t>
  </si>
  <si>
    <t>Наименование муниципальной программы/подпрограммы</t>
  </si>
  <si>
    <t>подпрограмма "Развитие системы дошкольного образования"</t>
  </si>
  <si>
    <t>1.1.</t>
  </si>
  <si>
    <t>1.2.</t>
  </si>
  <si>
    <t>Отдел информации и общественных отношений администрации ММР</t>
  </si>
  <si>
    <t>2.1.</t>
  </si>
  <si>
    <t>2.2.</t>
  </si>
  <si>
    <t xml:space="preserve">Управление экономического развития администрации ММР </t>
  </si>
  <si>
    <t>Управление культуры, спорта и молодежной политики администрации ММР</t>
  </si>
  <si>
    <t>3.1.</t>
  </si>
  <si>
    <t>3.2.</t>
  </si>
  <si>
    <t>2015-2020 г.</t>
  </si>
  <si>
    <t>федеральный бюджет</t>
  </si>
  <si>
    <t>подпрограмма "Обеспечение жилыми помещениями молодых семей ММР"</t>
  </si>
  <si>
    <t>6.1.</t>
  </si>
  <si>
    <t>6.2.</t>
  </si>
  <si>
    <t>подпрограмма "Повышение качества водоснабжения и водоотведения в ММР на 2015-2020 гг."</t>
  </si>
  <si>
    <t>подпрограмма "Энергосбережение и повышение энергетической эффективности ММР на 2015-2020 гг."</t>
  </si>
  <si>
    <t>подпрограмма "Устойчивое развитие сельских территорий ММР Саратовской области на 2015-2020 гг."</t>
  </si>
  <si>
    <t>Итого по отделу</t>
  </si>
  <si>
    <t>Управление сельского хозяйства</t>
  </si>
  <si>
    <t>Управление сельского хозяйства администрации ММР</t>
  </si>
  <si>
    <t>программа "Развитие сельского хозяйства в ММР на 2015-2020 г"</t>
  </si>
  <si>
    <t>ИТОГО</t>
  </si>
  <si>
    <t>Отдел кадров</t>
  </si>
  <si>
    <t>Правовое управление администрации ММР</t>
  </si>
  <si>
    <t>Отдел кадров администрации ММР</t>
  </si>
  <si>
    <t>подпрограмма "Доступная среда"</t>
  </si>
  <si>
    <t>2015-2020 гг.</t>
  </si>
  <si>
    <t>подпрограмма "Развитие системы общего и дополнительного образования"</t>
  </si>
  <si>
    <t>Отдел по защите информации</t>
  </si>
  <si>
    <t>Отдел по защите информации адинистрации ММР</t>
  </si>
  <si>
    <t>Отдел строительства и архитектуры</t>
  </si>
  <si>
    <t>Отдел строительства и архитектуры администрации ММР</t>
  </si>
  <si>
    <t>2019 г.</t>
  </si>
  <si>
    <t>2020 г.</t>
  </si>
  <si>
    <t>Управление земельно-имущественных отношений</t>
  </si>
  <si>
    <t>Управление земельно-имущественных отношений администрации ММР</t>
  </si>
  <si>
    <t>программа "Развитие жилищно-коммунальной инфраструктуры ММР на 2015-2020 гг."</t>
  </si>
  <si>
    <t>спонсорская помощь</t>
  </si>
  <si>
    <t>7.</t>
  </si>
  <si>
    <t>2011-2020 гг.</t>
  </si>
  <si>
    <t>программа "Модернизация и реформирование жилищно-коммунального хозяйства Марксовского муниципального района на 2011-2020 годы"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</si>
  <si>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</si>
  <si>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</si>
  <si>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</si>
  <si>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</si>
  <si>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</si>
  <si>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</si>
  <si>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</si>
  <si>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</si>
  <si>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11.08.2011 г. № 1971-н, </t>
    </r>
    <r>
      <rPr>
        <sz val="8"/>
        <rFont val="Arial"/>
        <family val="2"/>
        <charset val="204"/>
      </rPr>
      <t>16.04.2014 г. № 744-н</t>
    </r>
  </si>
  <si>
    <t>средства собств. жилья</t>
  </si>
  <si>
    <t>средства муницип. дорожного фонда</t>
  </si>
  <si>
    <t>2.3.</t>
  </si>
  <si>
    <t>2018г.</t>
  </si>
  <si>
    <t>2021 г.</t>
  </si>
  <si>
    <t>2018-2020 г.</t>
  </si>
  <si>
    <t>МП "Развитие образования Марксовского муниципального района на 2018-2020годы"</t>
  </si>
  <si>
    <t>МП "Развитие культуры на территории Марксовского муниципального района Саратовской области на 2018-2020 годы"</t>
  </si>
  <si>
    <t>2018-2020г.</t>
  </si>
  <si>
    <t>подпрограмма "Сохранение и развитие дополнительного образования в сфере культуры и искусства Марксовского района на 2018-2020г."</t>
  </si>
  <si>
    <t>подпрограмма "Сохранение и развитие библиотечной и культурно-досуговой деятельности на 2018-2020 г."</t>
  </si>
  <si>
    <t>подпрограмма "Поддержка муниципальных образований Марксовского муниципального района в сфере культуры" на 2018-2020 г."</t>
  </si>
  <si>
    <t>подпрограмма "Развитие физической культуры и спорта в ММР" на 2018-2020 г.</t>
  </si>
  <si>
    <t>2018-2020гг.</t>
  </si>
  <si>
    <t>2018-2020 гг.</t>
  </si>
  <si>
    <t>подпрограмма "Профилактика правонарушений в Марксовском муниципальном районе на 2018-2020гг."</t>
  </si>
  <si>
    <t>подпрограмма "Комплексные меры проитиводействия злоупотреблению наркотиками и их незаконному обороту в Марксовском муниципальном районе Саратовской области на 2018-2020 годы"</t>
  </si>
  <si>
    <t>Программа "Социальная поддержка отдельных категорий граждан на 2018-2020 гг."</t>
  </si>
  <si>
    <t>программа "Развитие транспортной системы в Марксовском муниципальном районе на 2018-2020годы"</t>
  </si>
  <si>
    <t>подпрограмма "Развитие малого и среднего предпринимательства в ММР на 2018-2020 гг."</t>
  </si>
  <si>
    <t>подпрограмма "Повышение инвестиционной привлекательности ММР на 2018-2020 гг."</t>
  </si>
  <si>
    <t>программа "Развитие конкурентноспособной экономики в ММР на 2018-2020гг"</t>
  </si>
  <si>
    <t>программа "Развитие муниципальной службы в администрации Марксовского муниципального района на 2018-2020годы</t>
  </si>
  <si>
    <t>программа "Противодействие коррупции в Марксовском муниципальном районе на 2018-2020 годы"</t>
  </si>
  <si>
    <t>программа "Информационное общество на 2018-2020 годы"</t>
  </si>
  <si>
    <t>программа: "Градостроительное планирование развития территорий и поселений Марксовского муниципального района на 2018-2020 годы"</t>
  </si>
  <si>
    <t>программа: "Управление земельно-имущественными ресурсами Марксовского муниципального района на 2018-2020 годы"</t>
  </si>
  <si>
    <t>программа: "Сохранение объектов культурного наследия Марксовского муниципального района на 2018-2020 годы"</t>
  </si>
  <si>
    <t>29.11.2017 г. № 2174-н</t>
  </si>
  <si>
    <t>программа "Развитие физической культуры, спорта, организация отдыха и оздоровления детей в загородных лагерях ММР на 2018-2020 гг."</t>
  </si>
  <si>
    <t>подпрограмма "Организация отдыха и оздоровления детей в загородных оздоровительных лагерях  ММР на 2018-2020 г."</t>
  </si>
  <si>
    <t>16.</t>
  </si>
  <si>
    <t>4.</t>
  </si>
  <si>
    <t>программа "Развитие молодежной политики и туризма ММР на 2018-2020 гг."</t>
  </si>
  <si>
    <t>подпрограмма "Развитие молодежной политики ММР" на 2018-2020 г.</t>
  </si>
  <si>
    <t>подпрограмма "Развитие туризма на территории ММР"</t>
  </si>
  <si>
    <t>17.</t>
  </si>
  <si>
    <t>3.</t>
  </si>
  <si>
    <t>4.1.</t>
  </si>
  <si>
    <t>4.2.</t>
  </si>
  <si>
    <t>5.</t>
  </si>
  <si>
    <t>6.</t>
  </si>
  <si>
    <t>7.1.</t>
  </si>
  <si>
    <t>7.2.</t>
  </si>
  <si>
    <t>7.3.</t>
  </si>
  <si>
    <t>7.4.</t>
  </si>
  <si>
    <t>7.5.</t>
  </si>
  <si>
    <t>10.1.</t>
  </si>
  <si>
    <t>10.2.</t>
  </si>
  <si>
    <t>18.</t>
  </si>
  <si>
    <t>программа: "Повышение оплаты труда некоторых категорий работников муниципальных учреждений, находящихся в ведении органов местного самоуправления Марксовского муниципального района на 2018-2020 годы"</t>
  </si>
  <si>
    <t>программа: "Профилактика терроризма и экстремизма в  Марксовском муниципальном районе Саратовской области  на 2018-2020 годы"</t>
  </si>
  <si>
    <t>19.</t>
  </si>
  <si>
    <t>Отдел по делам ГО и ЧС</t>
  </si>
  <si>
    <t>Программа "Профилактика правонарушений и комплексные меры противодействия злоупотреблению наркотиками и их незаконному обороту в ММР Саратовской области на 2018-2020г."</t>
  </si>
  <si>
    <t xml:space="preserve">Комитет финанов </t>
  </si>
  <si>
    <t>Отдел ГО и ЧС</t>
  </si>
  <si>
    <t>7.6.</t>
  </si>
  <si>
    <t>подпрограмма "Капитальный ремонт многоквартирных жилых домов, расположенных на территории МО городл Маркс на 2018-2020 гг."</t>
  </si>
  <si>
    <r>
      <rPr>
        <b/>
        <sz val="8"/>
        <rFont val="Arial"/>
        <family val="2"/>
        <charset val="204"/>
      </rPr>
      <t>15.12.2014 г. № 3164-</t>
    </r>
    <r>
      <rPr>
        <sz val="8"/>
        <rFont val="Arial"/>
        <family val="2"/>
        <charset val="204"/>
      </rPr>
      <t>н, 28.12.2015 г. № 2186-н, 14.02.2017 г. № 196-н, 24.11.2017 г. № 2135-н</t>
    </r>
  </si>
  <si>
    <r>
      <t xml:space="preserve">05.12.2017 г. № 2217-н             </t>
    </r>
    <r>
      <rPr>
        <sz val="8"/>
        <rFont val="Arial"/>
        <family val="2"/>
        <charset val="204"/>
      </rPr>
      <t xml:space="preserve">  23.05.2018 г. № 780-н, 03.12.2018 г. № 2189-н</t>
    </r>
  </si>
  <si>
    <r>
      <t xml:space="preserve">06.12.2017 г. № 2221-н, </t>
    </r>
    <r>
      <rPr>
        <sz val="8"/>
        <rFont val="Arial"/>
        <family val="2"/>
        <charset val="204"/>
      </rPr>
      <t>23.10.2018 г. № 1812-н, 12.12.2018 г. № 2256-н, 19.12.2018 г. № 2294-н</t>
    </r>
  </si>
  <si>
    <t>20.</t>
  </si>
  <si>
    <t>Управление экономического развития администрации ММР</t>
  </si>
  <si>
    <t>программа "Обеспечение прав потребителей в Марксовском муниципальном районе"</t>
  </si>
  <si>
    <t>2019-2021 гг.</t>
  </si>
  <si>
    <t>10.12.2018 г. № 2238-н</t>
  </si>
  <si>
    <r>
      <t xml:space="preserve">26.03.2018 г. № 380-н,    </t>
    </r>
    <r>
      <rPr>
        <sz val="8"/>
        <rFont val="Arial"/>
        <family val="2"/>
        <charset val="204"/>
      </rPr>
      <t>от 01.06.2018 г. № 891-н, 27.12.2018 г. № 2380-н, 10.04.2019 г. № 612-н</t>
    </r>
  </si>
  <si>
    <r>
      <t>28.12.2017 г. № 2386-н ,</t>
    </r>
    <r>
      <rPr>
        <sz val="8"/>
        <rFont val="Arial"/>
        <family val="2"/>
        <charset val="204"/>
      </rPr>
      <t xml:space="preserve"> 21.02.2018 г № 228-н,   21.05..2018 г  № 755-н,  18.06.2018 г. № 967-н, 12.10.2018 г. № 1691-н, 09.11.2018 г. № 1928-н, 28.12.2018 г. № 2401-н, 15.03.2019 г. № 446-н, 06.05.2019 г. № 756-н, 21.06.2019 г. № 1049-н</t>
    </r>
  </si>
  <si>
    <r>
      <rPr>
        <b/>
        <sz val="8"/>
        <rFont val="Arial"/>
        <family val="2"/>
        <charset val="204"/>
      </rPr>
      <t>23.12.2014 г. № 3299-н</t>
    </r>
    <r>
      <rPr>
        <sz val="8"/>
        <rFont val="Arial"/>
        <family val="2"/>
        <charset val="204"/>
      </rPr>
      <t>, 13.04.2015 г. № 826-н, 14.08.2015 г. № 1439-н, 02.11.2015 г. № 1846-н, 27.11.2015 г. № 2019-н, 14.01.2016 г. № 9-н, 07.07.2016 г. № 926-н, 30.12.2016 г. № 1952-н, 07.06.2017 г. № 897-н, 14.07.2017 г. № 1237-н, 22.09.2017 г. № 1678-н, 05.12.2017 г. № 2214-н, 02.04.2018 г. № 441-н, 14.06.2018 г. № 948-н, 16.08.2018 г. № 1339-н, 31.08.2018 г. № 1432-н, 30.10.2018 г. № 1878-н, 22.03.2019 г. № 498-н, 04.07.2019 г. № 1183-н, 15.07.2019 г. № 1234-н</t>
    </r>
  </si>
  <si>
    <r>
      <t xml:space="preserve">19.12.2017 г. № 2297-н, </t>
    </r>
    <r>
      <rPr>
        <sz val="8"/>
        <rFont val="Arial"/>
        <family val="2"/>
        <charset val="204"/>
      </rPr>
      <t>24.04.2018 г. № 601-н, 24.07.2018 г. № 1206-н, 13.09.2018 г. № 1486-н, 28.12.2018 г. № 2402-н, 23.01.2019 г. № 86-н, 03.07.2019 г. № 1181-н</t>
    </r>
  </si>
  <si>
    <r>
      <t xml:space="preserve">16.11.2017 г. № 2058-н, </t>
    </r>
    <r>
      <rPr>
        <sz val="8"/>
        <rFont val="Arial"/>
        <family val="2"/>
        <charset val="204"/>
      </rPr>
      <t>04.07.2019 г. № 1184-н, 15.08.2019 г. № 1462-н</t>
    </r>
  </si>
  <si>
    <r>
      <t xml:space="preserve">31.10.2017 г. № 1930-н, </t>
    </r>
    <r>
      <rPr>
        <sz val="8"/>
        <rFont val="Arial"/>
        <family val="2"/>
        <charset val="204"/>
      </rPr>
      <t>19.03.2018 г. № 361-н, 30.03.2018 г. №  422-н, 11.04.2018 г. № 507-н,  08.06.2018 г № 929-н, 27.12.2018 г. № 2381-н, 20.03.2019 г. № 468-н, 19.04.2019 г. № 668-н, 23.07.2019 г. № 1305-н, 12.08.2019 г. № 1408-н, 15.08.2019 г. № 1476-н</t>
    </r>
  </si>
  <si>
    <r>
      <t xml:space="preserve">06.12.2017 г. № 2219-н, </t>
    </r>
    <r>
      <rPr>
        <sz val="8"/>
        <rFont val="Arial"/>
        <family val="2"/>
        <charset val="204"/>
      </rPr>
      <t>14.12.2018 г. № 2273-н, 22.08.2019 г. № 1504-н</t>
    </r>
  </si>
  <si>
    <r>
      <t xml:space="preserve"> 06.06.2018 г № 903-н, </t>
    </r>
    <r>
      <rPr>
        <sz val="8"/>
        <rFont val="Arial"/>
        <family val="2"/>
        <charset val="204"/>
      </rPr>
      <t>16.01.2019 г. № 45-н, 16.09.2019 г. № 1665-н</t>
    </r>
  </si>
  <si>
    <r>
      <t xml:space="preserve">10.04.2018 г. № 495-н, </t>
    </r>
    <r>
      <rPr>
        <sz val="8"/>
        <rFont val="Arial"/>
        <family val="2"/>
        <charset val="204"/>
      </rPr>
      <t>31.01.2019 г. № 168-н, 14.10.2019 г. № 1831-н</t>
    </r>
  </si>
  <si>
    <r>
      <t xml:space="preserve">17.11.2017 г. № 2079-н, </t>
    </r>
    <r>
      <rPr>
        <sz val="8"/>
        <rFont val="Arial"/>
        <family val="2"/>
        <charset val="204"/>
      </rPr>
      <t>27.11.2018 г. № 2117-н, 15.10.2019 г. № 1844-н</t>
    </r>
  </si>
  <si>
    <r>
      <t xml:space="preserve">24.11.2017 г. № 2137-н, </t>
    </r>
    <r>
      <rPr>
        <sz val="8"/>
        <rFont val="Arial"/>
        <family val="2"/>
        <charset val="204"/>
      </rPr>
      <t>14.12.2018 г. № 2282-н, 21.10.2019 г. № 1884-н</t>
    </r>
  </si>
  <si>
    <r>
      <t xml:space="preserve">16.11.2017 г. № 2059-н, </t>
    </r>
    <r>
      <rPr>
        <sz val="8"/>
        <rFont val="Arial"/>
        <family val="2"/>
        <charset val="204"/>
      </rPr>
      <t>31.10.2019 г.№ 1932-н</t>
    </r>
  </si>
  <si>
    <r>
      <t xml:space="preserve">15.12.2017 г. № 2271-н, </t>
    </r>
    <r>
      <rPr>
        <sz val="8"/>
        <rFont val="Arial"/>
        <family val="2"/>
        <charset val="204"/>
      </rPr>
      <t>26.03.2018 г. № 382-н,  08.06.2018 г. № 928-н,  25.07.2018 г. № 1221-н,  02.10.2018 г. № 1593-н, 28.11.2018 г. № 2149-н, 14.12.2018 г. № 2284-н, 25.02.2019 г. № 314-н, 21.05.2019 г. № 791-н, 17.06.2019 г. № 1012-н, 25.07.2019 г. № 1328-н, 14.08.2019 г. № 1461-н, 08.11.2019 г. № 2004-н</t>
    </r>
  </si>
  <si>
    <t>Реестр муниципальных программ  Марксовского муниципального района  на 15.11.2019 г.</t>
  </si>
  <si>
    <r>
      <t xml:space="preserve">24.11.2017 г. № 2139-н, </t>
    </r>
    <r>
      <rPr>
        <sz val="8"/>
        <rFont val="Arial"/>
        <family val="2"/>
        <charset val="204"/>
      </rPr>
      <t>14.12.2018 г. № 2283-н, 11.03.2019 г. № 390-н, 23.08.2019 г. № 1517-н, 05.11.2019 г. № 1986-н</t>
    </r>
  </si>
  <si>
    <t>Дата утверждения МП постановлением  ММР     (с изменениями)</t>
  </si>
  <si>
    <t>Управление по ЖКХ и жилищной политике администрации ММР</t>
  </si>
  <si>
    <t>Управление экономического развития и торговли администрации ММР</t>
  </si>
  <si>
    <t>Отдел по правовому обеспечению деятельности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</si>
</sst>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0" fillId="0" borderId="9" xfId="0" applyBorder="1"/>
    <xf numFmtId="0" fontId="4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/>
    <xf numFmtId="0" fontId="2" fillId="0" borderId="5" xfId="0" applyFont="1" applyBorder="1"/>
    <xf numFmtId="0" fontId="4" fillId="0" borderId="8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6" fillId="0" borderId="55" xfId="0" applyNumberFormat="1" applyFont="1" applyBorder="1" applyAlignment="1">
      <alignment horizontal="right" vertical="center"/>
    </xf>
    <xf numFmtId="0" fontId="6" fillId="0" borderId="56" xfId="0" applyNumberFormat="1" applyFont="1" applyBorder="1" applyAlignment="1">
      <alignment horizontal="right" vertical="center"/>
    </xf>
    <xf numFmtId="0" fontId="6" fillId="0" borderId="57" xfId="0" applyNumberFormat="1" applyFont="1" applyBorder="1" applyAlignment="1">
      <alignment horizontal="right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right" vertical="center"/>
    </xf>
    <xf numFmtId="0" fontId="6" fillId="0" borderId="39" xfId="0" applyNumberFormat="1" applyFont="1" applyBorder="1" applyAlignment="1">
      <alignment horizontal="right" vertical="center"/>
    </xf>
    <xf numFmtId="0" fontId="6" fillId="0" borderId="4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7" fillId="0" borderId="41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right"/>
    </xf>
    <xf numFmtId="0" fontId="6" fillId="0" borderId="38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0" fontId="6" fillId="0" borderId="36" xfId="0" applyNumberFormat="1" applyFont="1" applyBorder="1" applyAlignment="1">
      <alignment horizontal="right" vertical="center"/>
    </xf>
    <xf numFmtId="0" fontId="6" fillId="0" borderId="37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2" fillId="0" borderId="43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right" vertical="center" wrapText="1"/>
    </xf>
    <xf numFmtId="0" fontId="5" fillId="0" borderId="30" xfId="0" applyNumberFormat="1" applyFont="1" applyFill="1" applyBorder="1" applyAlignment="1">
      <alignment horizontal="right" vertical="center" wrapText="1"/>
    </xf>
    <xf numFmtId="0" fontId="5" fillId="0" borderId="31" xfId="0" applyNumberFormat="1" applyFont="1" applyFill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tabSelected="1" zoomScalePageLayoutView="80" workbookViewId="0">
      <selection activeCell="L4" sqref="L4"/>
    </sheetView>
  </sheetViews>
  <sheetFormatPr defaultRowHeight="12.75" x14ac:dyDescent="0.2"/>
  <cols>
    <col min="1" max="1" width="6.85546875" style="28" customWidth="1"/>
    <col min="2" max="2" width="23.7109375" customWidth="1"/>
    <col min="3" max="3" width="25.140625" customWidth="1"/>
    <col min="4" max="4" width="13.5703125" customWidth="1"/>
    <col min="5" max="5" width="10.7109375" customWidth="1"/>
    <col min="6" max="7" width="12.5703125" customWidth="1"/>
    <col min="8" max="8" width="12.28515625" customWidth="1"/>
    <col min="9" max="9" width="11.5703125" customWidth="1"/>
    <col min="10" max="10" width="15.5703125" customWidth="1"/>
    <col min="11" max="11" width="19.85546875" customWidth="1"/>
  </cols>
  <sheetData>
    <row r="1" spans="1:11" ht="33" customHeight="1" x14ac:dyDescent="0.2">
      <c r="A1" s="295" t="s">
        <v>153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hidden="1" customHeight="1" x14ac:dyDescent="0.2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48" customHeight="1" x14ac:dyDescent="0.2">
      <c r="A3" s="250" t="s">
        <v>0</v>
      </c>
      <c r="B3" s="194" t="s">
        <v>9</v>
      </c>
      <c r="C3" s="194" t="s">
        <v>21</v>
      </c>
      <c r="D3" s="194" t="s">
        <v>8</v>
      </c>
      <c r="E3" s="292" t="s">
        <v>10</v>
      </c>
      <c r="F3" s="293"/>
      <c r="G3" s="293"/>
      <c r="H3" s="293"/>
      <c r="I3" s="293"/>
      <c r="J3" s="294"/>
      <c r="K3" s="194" t="s">
        <v>155</v>
      </c>
    </row>
    <row r="4" spans="1:11" ht="33.75" x14ac:dyDescent="0.2">
      <c r="A4" s="251"/>
      <c r="B4" s="196"/>
      <c r="C4" s="196"/>
      <c r="D4" s="196"/>
      <c r="E4" s="146" t="s">
        <v>17</v>
      </c>
      <c r="F4" s="146" t="s">
        <v>76</v>
      </c>
      <c r="G4" s="146" t="s">
        <v>55</v>
      </c>
      <c r="H4" s="146" t="s">
        <v>56</v>
      </c>
      <c r="I4" s="146" t="s">
        <v>77</v>
      </c>
      <c r="J4" s="146" t="s">
        <v>1</v>
      </c>
      <c r="K4" s="196"/>
    </row>
    <row r="5" spans="1:11" ht="21.75" customHeight="1" x14ac:dyDescent="0.2">
      <c r="A5" s="221" t="s">
        <v>14</v>
      </c>
      <c r="B5" s="222"/>
      <c r="C5" s="222"/>
      <c r="D5" s="222"/>
      <c r="E5" s="222"/>
      <c r="F5" s="222"/>
      <c r="G5" s="222"/>
      <c r="H5" s="222"/>
      <c r="I5" s="222"/>
      <c r="J5" s="222"/>
      <c r="K5" s="223"/>
    </row>
    <row r="6" spans="1:11" s="14" customFormat="1" ht="15" customHeight="1" x14ac:dyDescent="0.2">
      <c r="A6" s="172">
        <v>1</v>
      </c>
      <c r="B6" s="151" t="s">
        <v>15</v>
      </c>
      <c r="C6" s="194" t="s">
        <v>79</v>
      </c>
      <c r="D6" s="151" t="s">
        <v>78</v>
      </c>
      <c r="E6" s="1" t="s">
        <v>16</v>
      </c>
      <c r="F6" s="1">
        <f>F7+F8+F9+F10</f>
        <v>715690.29999999993</v>
      </c>
      <c r="G6" s="112">
        <f t="shared" ref="G6:H6" si="0">G7+G8+G9+G10</f>
        <v>734914.09999999986</v>
      </c>
      <c r="H6" s="112">
        <f t="shared" si="0"/>
        <v>722593.7</v>
      </c>
      <c r="I6" s="1"/>
      <c r="J6" s="123">
        <f>F6+G6+H6</f>
        <v>2173198.0999999996</v>
      </c>
      <c r="K6" s="170" t="s">
        <v>152</v>
      </c>
    </row>
    <row r="7" spans="1:11" s="14" customFormat="1" ht="22.5" x14ac:dyDescent="0.2">
      <c r="A7" s="173"/>
      <c r="B7" s="152"/>
      <c r="C7" s="195"/>
      <c r="D7" s="152"/>
      <c r="E7" s="1" t="s">
        <v>18</v>
      </c>
      <c r="F7" s="1">
        <f>F13+F17</f>
        <v>89376</v>
      </c>
      <c r="G7" s="135">
        <f t="shared" ref="G7:H7" si="1">G13+G17</f>
        <v>160665.5</v>
      </c>
      <c r="H7" s="135">
        <f t="shared" si="1"/>
        <v>145158.70000000001</v>
      </c>
      <c r="I7" s="1"/>
      <c r="J7" s="129">
        <f t="shared" ref="J7:J22" si="2">F7+G7+H7</f>
        <v>395200.2</v>
      </c>
      <c r="K7" s="164"/>
    </row>
    <row r="8" spans="1:11" s="14" customFormat="1" ht="22.5" x14ac:dyDescent="0.2">
      <c r="A8" s="173"/>
      <c r="B8" s="152"/>
      <c r="C8" s="195"/>
      <c r="D8" s="152"/>
      <c r="E8" s="1" t="s">
        <v>19</v>
      </c>
      <c r="F8" s="1">
        <f>F14+F18</f>
        <v>571622.6</v>
      </c>
      <c r="G8" s="135">
        <f t="shared" ref="G8:H8" si="3">G14+G18</f>
        <v>515766.2</v>
      </c>
      <c r="H8" s="135">
        <f t="shared" si="3"/>
        <v>523923.30000000005</v>
      </c>
      <c r="I8" s="1"/>
      <c r="J8" s="129">
        <f t="shared" si="2"/>
        <v>1611312.1</v>
      </c>
      <c r="K8" s="164"/>
    </row>
    <row r="9" spans="1:11" s="14" customFormat="1" ht="22.5" x14ac:dyDescent="0.2">
      <c r="A9" s="173"/>
      <c r="B9" s="152"/>
      <c r="C9" s="195"/>
      <c r="D9" s="152"/>
      <c r="E9" s="1" t="s">
        <v>33</v>
      </c>
      <c r="F9" s="1">
        <f>F19</f>
        <v>890</v>
      </c>
      <c r="G9" s="135">
        <f>G19</f>
        <v>4680.7</v>
      </c>
      <c r="H9" s="135">
        <f>H19</f>
        <v>0</v>
      </c>
      <c r="I9" s="1"/>
      <c r="J9" s="129">
        <f t="shared" si="2"/>
        <v>5570.7</v>
      </c>
      <c r="K9" s="164"/>
    </row>
    <row r="10" spans="1:11" s="14" customFormat="1" x14ac:dyDescent="0.2">
      <c r="A10" s="173"/>
      <c r="B10" s="152"/>
      <c r="C10" s="195"/>
      <c r="D10" s="152"/>
      <c r="E10" s="1" t="s">
        <v>20</v>
      </c>
      <c r="F10" s="1">
        <f>F15+F20</f>
        <v>53801.7</v>
      </c>
      <c r="G10" s="135">
        <f t="shared" ref="G10:H10" si="4">G15+G20</f>
        <v>53801.7</v>
      </c>
      <c r="H10" s="135">
        <f t="shared" si="4"/>
        <v>53511.7</v>
      </c>
      <c r="I10" s="1"/>
      <c r="J10" s="129">
        <f t="shared" si="2"/>
        <v>161115.09999999998</v>
      </c>
      <c r="K10" s="164"/>
    </row>
    <row r="11" spans="1:11" s="14" customFormat="1" ht="22.5" x14ac:dyDescent="0.2">
      <c r="A11" s="174"/>
      <c r="B11" s="153"/>
      <c r="C11" s="196"/>
      <c r="D11" s="153"/>
      <c r="E11" s="1" t="s">
        <v>60</v>
      </c>
      <c r="F11" s="21">
        <f>F21</f>
        <v>0</v>
      </c>
      <c r="G11" s="21">
        <f>G21</f>
        <v>0</v>
      </c>
      <c r="H11" s="21">
        <f>H21</f>
        <v>0</v>
      </c>
      <c r="I11" s="21"/>
      <c r="J11" s="129">
        <f t="shared" si="2"/>
        <v>0</v>
      </c>
      <c r="K11" s="164"/>
    </row>
    <row r="12" spans="1:11" s="14" customFormat="1" x14ac:dyDescent="0.2">
      <c r="A12" s="172" t="s">
        <v>23</v>
      </c>
      <c r="B12" s="151"/>
      <c r="C12" s="151" t="s">
        <v>22</v>
      </c>
      <c r="D12" s="151" t="s">
        <v>78</v>
      </c>
      <c r="E12" s="1" t="s">
        <v>16</v>
      </c>
      <c r="F12" s="21">
        <f>F13+F14+F15</f>
        <v>179038.9</v>
      </c>
      <c r="G12" s="21">
        <f>G13+G14+G15</f>
        <v>194727.9</v>
      </c>
      <c r="H12" s="21">
        <f>H13+H14+H15</f>
        <v>181419.5</v>
      </c>
      <c r="I12" s="21"/>
      <c r="J12" s="129">
        <f t="shared" si="2"/>
        <v>555186.30000000005</v>
      </c>
      <c r="K12" s="164"/>
    </row>
    <row r="13" spans="1:11" s="14" customFormat="1" ht="22.5" x14ac:dyDescent="0.2">
      <c r="A13" s="173"/>
      <c r="B13" s="152"/>
      <c r="C13" s="152"/>
      <c r="D13" s="152"/>
      <c r="E13" s="1" t="s">
        <v>18</v>
      </c>
      <c r="F13" s="84">
        <v>37269.4</v>
      </c>
      <c r="G13" s="84">
        <v>60246.6</v>
      </c>
      <c r="H13" s="84">
        <v>46274.1</v>
      </c>
      <c r="I13" s="21"/>
      <c r="J13" s="129">
        <f t="shared" si="2"/>
        <v>143790.1</v>
      </c>
      <c r="K13" s="164"/>
    </row>
    <row r="14" spans="1:11" s="14" customFormat="1" ht="22.5" x14ac:dyDescent="0.2">
      <c r="A14" s="173"/>
      <c r="B14" s="152"/>
      <c r="C14" s="152"/>
      <c r="D14" s="152"/>
      <c r="E14" s="1" t="s">
        <v>19</v>
      </c>
      <c r="F14" s="84">
        <v>112119.2</v>
      </c>
      <c r="G14" s="84">
        <v>104831</v>
      </c>
      <c r="H14" s="84">
        <v>105495.1</v>
      </c>
      <c r="I14" s="21"/>
      <c r="J14" s="129">
        <f t="shared" si="2"/>
        <v>322445.30000000005</v>
      </c>
      <c r="K14" s="164"/>
    </row>
    <row r="15" spans="1:11" s="14" customFormat="1" x14ac:dyDescent="0.2">
      <c r="A15" s="174"/>
      <c r="B15" s="153"/>
      <c r="C15" s="153"/>
      <c r="D15" s="153"/>
      <c r="E15" s="1" t="s">
        <v>20</v>
      </c>
      <c r="F15" s="84">
        <v>29650.3</v>
      </c>
      <c r="G15" s="84">
        <v>29650.3</v>
      </c>
      <c r="H15" s="84">
        <v>29650.3</v>
      </c>
      <c r="I15" s="21"/>
      <c r="J15" s="129">
        <f t="shared" si="2"/>
        <v>88950.9</v>
      </c>
      <c r="K15" s="164"/>
    </row>
    <row r="16" spans="1:11" s="14" customFormat="1" ht="12.75" customHeight="1" x14ac:dyDescent="0.2">
      <c r="A16" s="260" t="s">
        <v>24</v>
      </c>
      <c r="B16" s="169"/>
      <c r="C16" s="169" t="s">
        <v>50</v>
      </c>
      <c r="D16" s="169" t="s">
        <v>78</v>
      </c>
      <c r="E16" s="50" t="s">
        <v>16</v>
      </c>
      <c r="F16" s="84">
        <f>F17+F18+F19+F20+F21</f>
        <v>536651.4</v>
      </c>
      <c r="G16" s="89">
        <f t="shared" ref="G16:H16" si="5">G17+G18+G19+G20+G21</f>
        <v>540186.19999999995</v>
      </c>
      <c r="H16" s="89">
        <f t="shared" si="5"/>
        <v>541174.20000000007</v>
      </c>
      <c r="I16" s="21"/>
      <c r="J16" s="129">
        <f t="shared" si="2"/>
        <v>1618011.8000000003</v>
      </c>
      <c r="K16" s="164"/>
    </row>
    <row r="17" spans="1:11" s="14" customFormat="1" ht="22.5" x14ac:dyDescent="0.2">
      <c r="A17" s="260"/>
      <c r="B17" s="169"/>
      <c r="C17" s="169"/>
      <c r="D17" s="169"/>
      <c r="E17" s="50" t="s">
        <v>18</v>
      </c>
      <c r="F17" s="84">
        <v>52106.6</v>
      </c>
      <c r="G17" s="84">
        <v>100418.9</v>
      </c>
      <c r="H17" s="84">
        <v>98884.6</v>
      </c>
      <c r="I17" s="21"/>
      <c r="J17" s="129">
        <f t="shared" si="2"/>
        <v>251410.1</v>
      </c>
      <c r="K17" s="164"/>
    </row>
    <row r="18" spans="1:11" s="14" customFormat="1" ht="22.5" x14ac:dyDescent="0.2">
      <c r="A18" s="260"/>
      <c r="B18" s="169"/>
      <c r="C18" s="169"/>
      <c r="D18" s="169"/>
      <c r="E18" s="50" t="s">
        <v>19</v>
      </c>
      <c r="F18" s="21">
        <v>459503.4</v>
      </c>
      <c r="G18" s="21">
        <v>410935.2</v>
      </c>
      <c r="H18" s="21">
        <v>418428.2</v>
      </c>
      <c r="I18" s="21"/>
      <c r="J18" s="129">
        <f t="shared" si="2"/>
        <v>1288866.8</v>
      </c>
      <c r="K18" s="164"/>
    </row>
    <row r="19" spans="1:11" s="14" customFormat="1" ht="22.5" x14ac:dyDescent="0.2">
      <c r="A19" s="260"/>
      <c r="B19" s="169"/>
      <c r="C19" s="169"/>
      <c r="D19" s="169"/>
      <c r="E19" s="50" t="s">
        <v>33</v>
      </c>
      <c r="F19" s="21">
        <v>890</v>
      </c>
      <c r="G19" s="21">
        <v>4680.7</v>
      </c>
      <c r="H19" s="21">
        <v>0</v>
      </c>
      <c r="I19" s="21"/>
      <c r="J19" s="129">
        <f t="shared" si="2"/>
        <v>5570.7</v>
      </c>
      <c r="K19" s="164"/>
    </row>
    <row r="20" spans="1:11" s="14" customFormat="1" x14ac:dyDescent="0.2">
      <c r="A20" s="260"/>
      <c r="B20" s="169"/>
      <c r="C20" s="169"/>
      <c r="D20" s="169"/>
      <c r="E20" s="50" t="s">
        <v>20</v>
      </c>
      <c r="F20" s="21">
        <v>24151.4</v>
      </c>
      <c r="G20" s="21">
        <v>24151.4</v>
      </c>
      <c r="H20" s="21">
        <v>23861.4</v>
      </c>
      <c r="I20" s="21"/>
      <c r="J20" s="129">
        <f t="shared" si="2"/>
        <v>72164.200000000012</v>
      </c>
      <c r="K20" s="164"/>
    </row>
    <row r="21" spans="1:11" s="14" customFormat="1" ht="22.5" x14ac:dyDescent="0.2">
      <c r="A21" s="260"/>
      <c r="B21" s="169"/>
      <c r="C21" s="169"/>
      <c r="D21" s="169"/>
      <c r="E21" s="50" t="s">
        <v>60</v>
      </c>
      <c r="F21" s="21">
        <v>0</v>
      </c>
      <c r="G21" s="21">
        <v>0</v>
      </c>
      <c r="H21" s="21">
        <v>0</v>
      </c>
      <c r="I21" s="21"/>
      <c r="J21" s="129">
        <f t="shared" si="2"/>
        <v>0</v>
      </c>
      <c r="K21" s="164"/>
    </row>
    <row r="22" spans="1:11" s="14" customFormat="1" ht="20.25" customHeight="1" x14ac:dyDescent="0.2">
      <c r="A22" s="176" t="s">
        <v>12</v>
      </c>
      <c r="B22" s="177"/>
      <c r="C22" s="177"/>
      <c r="D22" s="177"/>
      <c r="E22" s="178"/>
      <c r="F22" s="19">
        <f>F6</f>
        <v>715690.29999999993</v>
      </c>
      <c r="G22" s="19">
        <f t="shared" ref="G22:H22" si="6">G6</f>
        <v>734914.09999999986</v>
      </c>
      <c r="H22" s="19">
        <f t="shared" si="6"/>
        <v>722593.7</v>
      </c>
      <c r="I22" s="19"/>
      <c r="J22" s="129">
        <f t="shared" si="2"/>
        <v>2173198.0999999996</v>
      </c>
      <c r="K22" s="171"/>
    </row>
    <row r="23" spans="1:11" s="14" customFormat="1" ht="21.75" customHeight="1" thickBot="1" x14ac:dyDescent="0.25">
      <c r="A23" s="255" t="s">
        <v>29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7"/>
    </row>
    <row r="24" spans="1:11" s="16" customFormat="1" ht="12" thickBot="1" x14ac:dyDescent="0.25">
      <c r="A24" s="227">
        <v>2</v>
      </c>
      <c r="B24" s="230" t="s">
        <v>29</v>
      </c>
      <c r="C24" s="253" t="s">
        <v>80</v>
      </c>
      <c r="D24" s="254" t="s">
        <v>81</v>
      </c>
      <c r="E24" s="25" t="s">
        <v>16</v>
      </c>
      <c r="F24" s="25">
        <f>F29+F34+F39</f>
        <v>84791</v>
      </c>
      <c r="G24" s="25">
        <f t="shared" ref="G24:H24" si="7">G29+G34+G39</f>
        <v>71885.600000000006</v>
      </c>
      <c r="H24" s="25">
        <f t="shared" si="7"/>
        <v>90220.5</v>
      </c>
      <c r="I24" s="25"/>
      <c r="J24" s="25">
        <f>F24+G24+H24</f>
        <v>246897.1</v>
      </c>
      <c r="K24" s="271" t="s">
        <v>145</v>
      </c>
    </row>
    <row r="25" spans="1:11" s="16" customFormat="1" ht="23.25" thickBot="1" x14ac:dyDescent="0.25">
      <c r="A25" s="228"/>
      <c r="B25" s="148"/>
      <c r="C25" s="195"/>
      <c r="D25" s="152"/>
      <c r="E25" s="1" t="s">
        <v>18</v>
      </c>
      <c r="F25" s="1">
        <f>F30+F35</f>
        <v>51025.8</v>
      </c>
      <c r="G25" s="1">
        <f>G30+G35</f>
        <v>50176.7</v>
      </c>
      <c r="H25" s="1">
        <f>H30+H35</f>
        <v>67546.399999999994</v>
      </c>
      <c r="I25" s="1"/>
      <c r="J25" s="25">
        <f t="shared" ref="J25:J65" si="8">F25+G25+H25</f>
        <v>168748.9</v>
      </c>
      <c r="K25" s="204"/>
    </row>
    <row r="26" spans="1:11" s="16" customFormat="1" ht="23.25" thickBot="1" x14ac:dyDescent="0.25">
      <c r="A26" s="228"/>
      <c r="B26" s="148"/>
      <c r="C26" s="195"/>
      <c r="D26" s="152"/>
      <c r="E26" s="1" t="s">
        <v>33</v>
      </c>
      <c r="F26" s="1">
        <f>F31+F37</f>
        <v>189.5</v>
      </c>
      <c r="G26" s="75">
        <f t="shared" ref="G26:H26" si="9">G31+G37</f>
        <v>288.5</v>
      </c>
      <c r="H26" s="75">
        <f t="shared" si="9"/>
        <v>0</v>
      </c>
      <c r="I26" s="1"/>
      <c r="J26" s="25">
        <f t="shared" si="8"/>
        <v>478</v>
      </c>
      <c r="K26" s="204"/>
    </row>
    <row r="27" spans="1:11" s="16" customFormat="1" ht="23.25" thickBot="1" x14ac:dyDescent="0.25">
      <c r="A27" s="228"/>
      <c r="B27" s="148"/>
      <c r="C27" s="195"/>
      <c r="D27" s="152"/>
      <c r="E27" s="74" t="s">
        <v>19</v>
      </c>
      <c r="F27" s="74">
        <f>F32+F36+F41</f>
        <v>28858.600000000002</v>
      </c>
      <c r="G27" s="138">
        <f>G32+G36+G41</f>
        <v>16590.7</v>
      </c>
      <c r="H27" s="138">
        <f>H32+H36+H41</f>
        <v>17844</v>
      </c>
      <c r="I27" s="74"/>
      <c r="J27" s="25">
        <f t="shared" si="8"/>
        <v>63293.3</v>
      </c>
      <c r="K27" s="204"/>
    </row>
    <row r="28" spans="1:11" s="16" customFormat="1" ht="12" thickBot="1" x14ac:dyDescent="0.25">
      <c r="A28" s="229"/>
      <c r="B28" s="149"/>
      <c r="C28" s="196"/>
      <c r="D28" s="153"/>
      <c r="E28" s="1" t="s">
        <v>20</v>
      </c>
      <c r="F28" s="1">
        <f>F33+F38</f>
        <v>4717.1000000000004</v>
      </c>
      <c r="G28" s="1">
        <f>G33+G38</f>
        <v>4829.7</v>
      </c>
      <c r="H28" s="1">
        <f>H33+H38</f>
        <v>4830.1000000000004</v>
      </c>
      <c r="I28" s="1"/>
      <c r="J28" s="25">
        <f t="shared" si="8"/>
        <v>14376.9</v>
      </c>
      <c r="K28" s="204"/>
    </row>
    <row r="29" spans="1:11" s="16" customFormat="1" ht="19.5" customHeight="1" thickBot="1" x14ac:dyDescent="0.25">
      <c r="A29" s="243" t="s">
        <v>26</v>
      </c>
      <c r="B29" s="147"/>
      <c r="C29" s="151" t="s">
        <v>82</v>
      </c>
      <c r="D29" s="151" t="s">
        <v>78</v>
      </c>
      <c r="E29" s="1" t="s">
        <v>16</v>
      </c>
      <c r="F29" s="1">
        <f>F30+F31+F32+F33</f>
        <v>38465.9</v>
      </c>
      <c r="G29" s="138">
        <f>G30+G31+G32+G33</f>
        <v>33868.800000000003</v>
      </c>
      <c r="H29" s="70">
        <f>H30+H31+H32+H33</f>
        <v>42795.3</v>
      </c>
      <c r="I29" s="1"/>
      <c r="J29" s="25">
        <f t="shared" si="8"/>
        <v>115130.00000000001</v>
      </c>
      <c r="K29" s="204"/>
    </row>
    <row r="30" spans="1:11" s="16" customFormat="1" ht="23.25" thickBot="1" x14ac:dyDescent="0.25">
      <c r="A30" s="228"/>
      <c r="B30" s="148"/>
      <c r="C30" s="152"/>
      <c r="D30" s="152"/>
      <c r="E30" s="1" t="s">
        <v>18</v>
      </c>
      <c r="F30" s="1">
        <v>29521.599999999999</v>
      </c>
      <c r="G30" s="1">
        <v>27786.799999999999</v>
      </c>
      <c r="H30" s="1">
        <v>36090.9</v>
      </c>
      <c r="I30" s="1"/>
      <c r="J30" s="25">
        <f t="shared" si="8"/>
        <v>93399.299999999988</v>
      </c>
      <c r="K30" s="204"/>
    </row>
    <row r="31" spans="1:11" s="16" customFormat="1" ht="23.25" thickBot="1" x14ac:dyDescent="0.25">
      <c r="A31" s="228"/>
      <c r="B31" s="148"/>
      <c r="C31" s="152"/>
      <c r="D31" s="152"/>
      <c r="E31" s="74" t="s">
        <v>33</v>
      </c>
      <c r="F31" s="74">
        <v>0</v>
      </c>
      <c r="G31" s="74">
        <v>0</v>
      </c>
      <c r="H31" s="74">
        <v>0</v>
      </c>
      <c r="I31" s="74"/>
      <c r="J31" s="25">
        <f t="shared" si="8"/>
        <v>0</v>
      </c>
      <c r="K31" s="204"/>
    </row>
    <row r="32" spans="1:11" s="16" customFormat="1" ht="23.25" thickBot="1" x14ac:dyDescent="0.25">
      <c r="A32" s="228"/>
      <c r="B32" s="148"/>
      <c r="C32" s="152"/>
      <c r="D32" s="152"/>
      <c r="E32" s="74" t="s">
        <v>19</v>
      </c>
      <c r="F32" s="74">
        <v>6034.3</v>
      </c>
      <c r="G32" s="74">
        <v>3172</v>
      </c>
      <c r="H32" s="74">
        <v>3794.4</v>
      </c>
      <c r="I32" s="74"/>
      <c r="J32" s="25">
        <f t="shared" si="8"/>
        <v>13000.699999999999</v>
      </c>
      <c r="K32" s="204"/>
    </row>
    <row r="33" spans="1:11" s="16" customFormat="1" ht="15" customHeight="1" thickBot="1" x14ac:dyDescent="0.25">
      <c r="A33" s="229"/>
      <c r="B33" s="149"/>
      <c r="C33" s="153"/>
      <c r="D33" s="153"/>
      <c r="E33" s="1" t="s">
        <v>20</v>
      </c>
      <c r="F33" s="1">
        <v>2910</v>
      </c>
      <c r="G33" s="1">
        <v>2910</v>
      </c>
      <c r="H33" s="1">
        <v>2910</v>
      </c>
      <c r="I33" s="1"/>
      <c r="J33" s="25">
        <f t="shared" si="8"/>
        <v>8730</v>
      </c>
      <c r="K33" s="204"/>
    </row>
    <row r="34" spans="1:11" s="16" customFormat="1" ht="15" customHeight="1" thickBot="1" x14ac:dyDescent="0.25">
      <c r="A34" s="258" t="s">
        <v>27</v>
      </c>
      <c r="B34" s="147"/>
      <c r="C34" s="151" t="s">
        <v>83</v>
      </c>
      <c r="D34" s="151" t="s">
        <v>78</v>
      </c>
      <c r="E34" s="74" t="s">
        <v>16</v>
      </c>
      <c r="F34" s="74">
        <f>F38+F37+F36+F35</f>
        <v>36786.400000000001</v>
      </c>
      <c r="G34" s="74">
        <f t="shared" ref="G34:H34" si="10">G38+G37+G36+G35</f>
        <v>32003.800000000003</v>
      </c>
      <c r="H34" s="76">
        <f t="shared" si="10"/>
        <v>41105.5</v>
      </c>
      <c r="I34" s="74"/>
      <c r="J34" s="25">
        <f t="shared" si="8"/>
        <v>109895.70000000001</v>
      </c>
      <c r="K34" s="204"/>
    </row>
    <row r="35" spans="1:11" s="16" customFormat="1" ht="27" customHeight="1" thickBot="1" x14ac:dyDescent="0.25">
      <c r="A35" s="259"/>
      <c r="B35" s="148"/>
      <c r="C35" s="152"/>
      <c r="D35" s="152"/>
      <c r="E35" s="74" t="s">
        <v>18</v>
      </c>
      <c r="F35" s="74">
        <v>21504.2</v>
      </c>
      <c r="G35" s="74">
        <v>22389.9</v>
      </c>
      <c r="H35" s="74">
        <v>31455.5</v>
      </c>
      <c r="I35" s="74"/>
      <c r="J35" s="25">
        <f t="shared" si="8"/>
        <v>75349.600000000006</v>
      </c>
      <c r="K35" s="204"/>
    </row>
    <row r="36" spans="1:11" s="16" customFormat="1" ht="25.5" customHeight="1" thickBot="1" x14ac:dyDescent="0.25">
      <c r="A36" s="259"/>
      <c r="B36" s="148"/>
      <c r="C36" s="152"/>
      <c r="D36" s="152"/>
      <c r="E36" s="74" t="s">
        <v>19</v>
      </c>
      <c r="F36" s="74">
        <v>13285.6</v>
      </c>
      <c r="G36" s="74">
        <v>7405.7</v>
      </c>
      <c r="H36" s="74">
        <v>7729.9</v>
      </c>
      <c r="I36" s="74"/>
      <c r="J36" s="25">
        <f t="shared" si="8"/>
        <v>28421.199999999997</v>
      </c>
      <c r="K36" s="204"/>
    </row>
    <row r="37" spans="1:11" s="16" customFormat="1" ht="24.75" customHeight="1" thickBot="1" x14ac:dyDescent="0.25">
      <c r="A37" s="259"/>
      <c r="B37" s="148"/>
      <c r="C37" s="152"/>
      <c r="D37" s="152"/>
      <c r="E37" s="74" t="s">
        <v>33</v>
      </c>
      <c r="F37" s="74">
        <v>189.5</v>
      </c>
      <c r="G37" s="74">
        <v>288.5</v>
      </c>
      <c r="H37" s="74">
        <v>0</v>
      </c>
      <c r="I37" s="74"/>
      <c r="J37" s="25">
        <f t="shared" si="8"/>
        <v>478</v>
      </c>
      <c r="K37" s="204"/>
    </row>
    <row r="38" spans="1:11" s="16" customFormat="1" ht="15" customHeight="1" thickBot="1" x14ac:dyDescent="0.25">
      <c r="A38" s="261"/>
      <c r="B38" s="149"/>
      <c r="C38" s="175"/>
      <c r="D38" s="175"/>
      <c r="E38" s="26" t="s">
        <v>20</v>
      </c>
      <c r="F38" s="27">
        <v>1807.1</v>
      </c>
      <c r="G38" s="27">
        <v>1919.7</v>
      </c>
      <c r="H38" s="27">
        <v>1920.1</v>
      </c>
      <c r="I38" s="27"/>
      <c r="J38" s="25">
        <f t="shared" si="8"/>
        <v>5646.9</v>
      </c>
      <c r="K38" s="204"/>
    </row>
    <row r="39" spans="1:11" s="16" customFormat="1" ht="12" thickBot="1" x14ac:dyDescent="0.25">
      <c r="A39" s="258" t="s">
        <v>75</v>
      </c>
      <c r="B39" s="147"/>
      <c r="C39" s="151" t="s">
        <v>84</v>
      </c>
      <c r="D39" s="151" t="s">
        <v>78</v>
      </c>
      <c r="E39" s="1" t="s">
        <v>16</v>
      </c>
      <c r="F39" s="1">
        <f>F43+F42+F41+F40</f>
        <v>9538.7000000000007</v>
      </c>
      <c r="G39" s="73">
        <f t="shared" ref="G39" si="11">G43+G42+G41+G40</f>
        <v>6013</v>
      </c>
      <c r="H39" s="73">
        <f>H40+H41+H42+H43</f>
        <v>6319.7</v>
      </c>
      <c r="I39" s="1"/>
      <c r="J39" s="25">
        <f t="shared" si="8"/>
        <v>21871.4</v>
      </c>
      <c r="K39" s="204"/>
    </row>
    <row r="40" spans="1:11" s="16" customFormat="1" ht="23.25" thickBot="1" x14ac:dyDescent="0.25">
      <c r="A40" s="259"/>
      <c r="B40" s="148"/>
      <c r="C40" s="152"/>
      <c r="D40" s="152"/>
      <c r="E40" s="1" t="s">
        <v>18</v>
      </c>
      <c r="F40" s="1">
        <v>0</v>
      </c>
      <c r="G40" s="1">
        <v>0</v>
      </c>
      <c r="H40" s="1">
        <v>0</v>
      </c>
      <c r="I40" s="1"/>
      <c r="J40" s="25">
        <f t="shared" si="8"/>
        <v>0</v>
      </c>
      <c r="K40" s="204"/>
    </row>
    <row r="41" spans="1:11" s="16" customFormat="1" ht="23.25" thickBot="1" x14ac:dyDescent="0.25">
      <c r="A41" s="259"/>
      <c r="B41" s="148"/>
      <c r="C41" s="152"/>
      <c r="D41" s="152"/>
      <c r="E41" s="73" t="s">
        <v>19</v>
      </c>
      <c r="F41" s="73">
        <v>9538.7000000000007</v>
      </c>
      <c r="G41" s="73">
        <v>6013</v>
      </c>
      <c r="H41" s="73">
        <v>6319.7</v>
      </c>
      <c r="I41" s="73"/>
      <c r="J41" s="25">
        <f t="shared" si="8"/>
        <v>21871.4</v>
      </c>
      <c r="K41" s="204"/>
    </row>
    <row r="42" spans="1:11" s="16" customFormat="1" ht="23.25" thickBot="1" x14ac:dyDescent="0.25">
      <c r="A42" s="259"/>
      <c r="B42" s="148"/>
      <c r="C42" s="152"/>
      <c r="D42" s="152"/>
      <c r="E42" s="1" t="s">
        <v>33</v>
      </c>
      <c r="F42" s="1">
        <v>0</v>
      </c>
      <c r="G42" s="1">
        <v>0</v>
      </c>
      <c r="H42" s="1">
        <v>0</v>
      </c>
      <c r="I42" s="1"/>
      <c r="J42" s="25">
        <f t="shared" si="8"/>
        <v>0</v>
      </c>
      <c r="K42" s="204"/>
    </row>
    <row r="43" spans="1:11" s="14" customFormat="1" ht="11.25" customHeight="1" thickBot="1" x14ac:dyDescent="0.25">
      <c r="A43" s="259"/>
      <c r="B43" s="148"/>
      <c r="C43" s="152"/>
      <c r="D43" s="152"/>
      <c r="E43" s="89" t="s">
        <v>20</v>
      </c>
      <c r="F43" s="91">
        <v>0</v>
      </c>
      <c r="G43" s="91">
        <v>0</v>
      </c>
      <c r="H43" s="91">
        <v>0</v>
      </c>
      <c r="I43" s="91"/>
      <c r="J43" s="25">
        <f t="shared" si="8"/>
        <v>0</v>
      </c>
      <c r="K43" s="204"/>
    </row>
    <row r="44" spans="1:11" s="14" customFormat="1" ht="24.75" customHeight="1" thickBot="1" x14ac:dyDescent="0.25">
      <c r="A44" s="154" t="s">
        <v>110</v>
      </c>
      <c r="B44" s="150" t="s">
        <v>29</v>
      </c>
      <c r="C44" s="275" t="s">
        <v>102</v>
      </c>
      <c r="D44" s="151" t="s">
        <v>78</v>
      </c>
      <c r="E44" s="92" t="s">
        <v>16</v>
      </c>
      <c r="F44" s="92">
        <f>F45+F46+F47</f>
        <v>33871.199999999997</v>
      </c>
      <c r="G44" s="115">
        <f t="shared" ref="G44:I44" si="12">G45+G46+G47</f>
        <v>34118.699999999997</v>
      </c>
      <c r="H44" s="115">
        <f t="shared" si="12"/>
        <v>32163.100000000002</v>
      </c>
      <c r="I44" s="115">
        <f t="shared" si="12"/>
        <v>0</v>
      </c>
      <c r="J44" s="25">
        <f t="shared" si="8"/>
        <v>100153</v>
      </c>
      <c r="K44" s="170" t="s">
        <v>143</v>
      </c>
    </row>
    <row r="45" spans="1:11" s="14" customFormat="1" ht="30" customHeight="1" thickBot="1" x14ac:dyDescent="0.25">
      <c r="A45" s="154"/>
      <c r="B45" s="150"/>
      <c r="C45" s="275"/>
      <c r="D45" s="152"/>
      <c r="E45" s="92" t="s">
        <v>18</v>
      </c>
      <c r="F45" s="92">
        <f>F49+F53</f>
        <v>23382.899999999998</v>
      </c>
      <c r="G45" s="92">
        <f>G49+G53</f>
        <v>23770.699999999997</v>
      </c>
      <c r="H45" s="92">
        <f>H49+H53</f>
        <v>24485.800000000003</v>
      </c>
      <c r="I45" s="90"/>
      <c r="J45" s="25">
        <f t="shared" si="8"/>
        <v>71639.399999999994</v>
      </c>
      <c r="K45" s="164"/>
    </row>
    <row r="46" spans="1:11" s="14" customFormat="1" ht="30" customHeight="1" thickBot="1" x14ac:dyDescent="0.25">
      <c r="A46" s="154"/>
      <c r="B46" s="150"/>
      <c r="C46" s="275"/>
      <c r="D46" s="152"/>
      <c r="E46" s="115" t="s">
        <v>19</v>
      </c>
      <c r="F46" s="115">
        <f>F50+F54</f>
        <v>3519.5</v>
      </c>
      <c r="G46" s="137">
        <f t="shared" ref="G46:H46" si="13">G50+G54</f>
        <v>1499.8999999999999</v>
      </c>
      <c r="H46" s="137">
        <f t="shared" si="13"/>
        <v>0</v>
      </c>
      <c r="I46" s="114"/>
      <c r="J46" s="25">
        <f t="shared" si="8"/>
        <v>5019.3999999999996</v>
      </c>
      <c r="K46" s="164"/>
    </row>
    <row r="47" spans="1:11" s="14" customFormat="1" ht="27.75" customHeight="1" thickBot="1" x14ac:dyDescent="0.25">
      <c r="A47" s="154"/>
      <c r="B47" s="150"/>
      <c r="C47" s="275"/>
      <c r="D47" s="153"/>
      <c r="E47" s="92" t="s">
        <v>20</v>
      </c>
      <c r="F47" s="92">
        <f>F51+F55</f>
        <v>6968.8</v>
      </c>
      <c r="G47" s="92">
        <f>G51+G55</f>
        <v>8848.1</v>
      </c>
      <c r="H47" s="92">
        <f>H51+H55</f>
        <v>7677.3</v>
      </c>
      <c r="I47" s="90"/>
      <c r="J47" s="25">
        <f t="shared" si="8"/>
        <v>23494.2</v>
      </c>
      <c r="K47" s="164"/>
    </row>
    <row r="48" spans="1:11" s="14" customFormat="1" ht="15" customHeight="1" thickBot="1" x14ac:dyDescent="0.25">
      <c r="A48" s="155" t="s">
        <v>30</v>
      </c>
      <c r="B48" s="150"/>
      <c r="C48" s="147" t="s">
        <v>85</v>
      </c>
      <c r="D48" s="151" t="s">
        <v>78</v>
      </c>
      <c r="E48" s="92" t="s">
        <v>16</v>
      </c>
      <c r="F48" s="92">
        <f>F49+F50+F51</f>
        <v>26157.399999999998</v>
      </c>
      <c r="G48" s="107">
        <f t="shared" ref="G48:H48" si="14">G49+G50+G51</f>
        <v>23641.999999999996</v>
      </c>
      <c r="H48" s="107">
        <f t="shared" si="14"/>
        <v>23233.9</v>
      </c>
      <c r="I48" s="92"/>
      <c r="J48" s="25">
        <f t="shared" si="8"/>
        <v>73033.299999999988</v>
      </c>
      <c r="K48" s="164"/>
    </row>
    <row r="49" spans="1:14" s="14" customFormat="1" ht="21.75" customHeight="1" thickBot="1" x14ac:dyDescent="0.25">
      <c r="A49" s="156"/>
      <c r="B49" s="150"/>
      <c r="C49" s="148"/>
      <c r="D49" s="152"/>
      <c r="E49" s="92" t="s">
        <v>18</v>
      </c>
      <c r="F49" s="92">
        <v>20936.3</v>
      </c>
      <c r="G49" s="92">
        <v>20506.599999999999</v>
      </c>
      <c r="H49" s="92">
        <v>21933.9</v>
      </c>
      <c r="I49" s="92"/>
      <c r="J49" s="25">
        <f t="shared" si="8"/>
        <v>63376.799999999996</v>
      </c>
      <c r="K49" s="164"/>
    </row>
    <row r="50" spans="1:14" s="14" customFormat="1" ht="24" customHeight="1" thickBot="1" x14ac:dyDescent="0.25">
      <c r="A50" s="156"/>
      <c r="B50" s="150"/>
      <c r="C50" s="148"/>
      <c r="D50" s="152"/>
      <c r="E50" s="118" t="s">
        <v>19</v>
      </c>
      <c r="F50" s="17">
        <v>3271.1</v>
      </c>
      <c r="G50" s="17">
        <v>1364.6</v>
      </c>
      <c r="H50" s="17">
        <v>0</v>
      </c>
      <c r="I50" s="117"/>
      <c r="J50" s="25">
        <f t="shared" si="8"/>
        <v>4635.7</v>
      </c>
      <c r="K50" s="164"/>
    </row>
    <row r="51" spans="1:14" s="14" customFormat="1" ht="21.75" customHeight="1" thickBot="1" x14ac:dyDescent="0.25">
      <c r="A51" s="156"/>
      <c r="B51" s="150"/>
      <c r="C51" s="149"/>
      <c r="D51" s="153"/>
      <c r="E51" s="92" t="s">
        <v>20</v>
      </c>
      <c r="F51" s="92">
        <v>1950</v>
      </c>
      <c r="G51" s="92">
        <v>1770.8</v>
      </c>
      <c r="H51" s="92">
        <v>1300</v>
      </c>
      <c r="I51" s="92"/>
      <c r="J51" s="25">
        <f t="shared" si="8"/>
        <v>5020.8</v>
      </c>
      <c r="K51" s="164"/>
    </row>
    <row r="52" spans="1:14" s="14" customFormat="1" ht="15" customHeight="1" thickBot="1" x14ac:dyDescent="0.25">
      <c r="A52" s="157" t="s">
        <v>31</v>
      </c>
      <c r="B52" s="150"/>
      <c r="C52" s="150" t="s">
        <v>103</v>
      </c>
      <c r="D52" s="151" t="s">
        <v>78</v>
      </c>
      <c r="E52" s="91" t="s">
        <v>16</v>
      </c>
      <c r="F52" s="91">
        <f>F53+F54+F55</f>
        <v>7713.8</v>
      </c>
      <c r="G52" s="106">
        <f t="shared" ref="G52:H52" si="15">G53+G54+G55</f>
        <v>10476.700000000001</v>
      </c>
      <c r="H52" s="106">
        <f t="shared" si="15"/>
        <v>8929.2000000000007</v>
      </c>
      <c r="I52" s="91"/>
      <c r="J52" s="25">
        <f t="shared" si="8"/>
        <v>27119.7</v>
      </c>
      <c r="K52" s="164"/>
    </row>
    <row r="53" spans="1:14" s="14" customFormat="1" ht="25.5" customHeight="1" thickBot="1" x14ac:dyDescent="0.25">
      <c r="A53" s="157"/>
      <c r="B53" s="150"/>
      <c r="C53" s="150"/>
      <c r="D53" s="152"/>
      <c r="E53" s="92" t="s">
        <v>18</v>
      </c>
      <c r="F53" s="92">
        <v>2446.6</v>
      </c>
      <c r="G53" s="92">
        <v>3264.1</v>
      </c>
      <c r="H53" s="92">
        <v>2551.9</v>
      </c>
      <c r="I53" s="92"/>
      <c r="J53" s="25">
        <f t="shared" si="8"/>
        <v>8262.6</v>
      </c>
      <c r="K53" s="164"/>
    </row>
    <row r="54" spans="1:14" s="14" customFormat="1" ht="25.5" customHeight="1" thickBot="1" x14ac:dyDescent="0.25">
      <c r="A54" s="157"/>
      <c r="B54" s="150"/>
      <c r="C54" s="150"/>
      <c r="D54" s="152"/>
      <c r="E54" s="107" t="s">
        <v>19</v>
      </c>
      <c r="F54" s="107">
        <v>248.4</v>
      </c>
      <c r="G54" s="107">
        <v>135.30000000000001</v>
      </c>
      <c r="H54" s="107">
        <v>0</v>
      </c>
      <c r="I54" s="107"/>
      <c r="J54" s="25">
        <f t="shared" si="8"/>
        <v>383.70000000000005</v>
      </c>
      <c r="K54" s="164"/>
    </row>
    <row r="55" spans="1:14" s="14" customFormat="1" ht="25.5" customHeight="1" thickBot="1" x14ac:dyDescent="0.25">
      <c r="A55" s="157"/>
      <c r="B55" s="150"/>
      <c r="C55" s="150"/>
      <c r="D55" s="153"/>
      <c r="E55" s="92" t="s">
        <v>20</v>
      </c>
      <c r="F55" s="92">
        <v>5018.8</v>
      </c>
      <c r="G55" s="92">
        <v>7077.3</v>
      </c>
      <c r="H55" s="92">
        <v>6377.3</v>
      </c>
      <c r="I55" s="92"/>
      <c r="J55" s="25">
        <f t="shared" si="8"/>
        <v>18473.400000000001</v>
      </c>
      <c r="K55" s="171"/>
    </row>
    <row r="56" spans="1:14" s="14" customFormat="1" ht="45" customHeight="1" thickBot="1" x14ac:dyDescent="0.25">
      <c r="A56" s="247" t="s">
        <v>105</v>
      </c>
      <c r="B56" s="150" t="s">
        <v>29</v>
      </c>
      <c r="C56" s="219" t="s">
        <v>106</v>
      </c>
      <c r="D56" s="148" t="s">
        <v>78</v>
      </c>
      <c r="E56" s="90" t="s">
        <v>16</v>
      </c>
      <c r="F56" s="90">
        <f>F58+F57</f>
        <v>480</v>
      </c>
      <c r="G56" s="90">
        <f>G58+G57</f>
        <v>250</v>
      </c>
      <c r="H56" s="90">
        <f>H58+H57</f>
        <v>470</v>
      </c>
      <c r="I56" s="90"/>
      <c r="J56" s="25">
        <f t="shared" si="8"/>
        <v>1200</v>
      </c>
      <c r="K56" s="171" t="s">
        <v>140</v>
      </c>
    </row>
    <row r="57" spans="1:14" s="14" customFormat="1" ht="23.25" thickBot="1" x14ac:dyDescent="0.25">
      <c r="A57" s="247"/>
      <c r="B57" s="150"/>
      <c r="C57" s="219"/>
      <c r="D57" s="148"/>
      <c r="E57" s="13" t="s">
        <v>18</v>
      </c>
      <c r="F57" s="13">
        <f t="shared" ref="F57:H58" si="16">F60+F63</f>
        <v>480</v>
      </c>
      <c r="G57" s="86">
        <f t="shared" si="16"/>
        <v>250</v>
      </c>
      <c r="H57" s="86">
        <f t="shared" si="16"/>
        <v>470</v>
      </c>
      <c r="I57" s="23"/>
      <c r="J57" s="25">
        <f t="shared" si="8"/>
        <v>1200</v>
      </c>
      <c r="K57" s="242"/>
    </row>
    <row r="58" spans="1:14" s="14" customFormat="1" ht="13.5" thickBot="1" x14ac:dyDescent="0.25">
      <c r="A58" s="248"/>
      <c r="B58" s="150"/>
      <c r="C58" s="220"/>
      <c r="D58" s="149"/>
      <c r="E58" s="13" t="s">
        <v>20</v>
      </c>
      <c r="F58" s="13">
        <f t="shared" si="16"/>
        <v>0</v>
      </c>
      <c r="G58" s="86">
        <f t="shared" si="16"/>
        <v>0</v>
      </c>
      <c r="H58" s="86">
        <f t="shared" si="16"/>
        <v>0</v>
      </c>
      <c r="I58" s="23"/>
      <c r="J58" s="25">
        <f t="shared" si="8"/>
        <v>0</v>
      </c>
      <c r="K58" s="242"/>
    </row>
    <row r="59" spans="1:14" s="14" customFormat="1" ht="33.75" customHeight="1" thickBot="1" x14ac:dyDescent="0.25">
      <c r="A59" s="249" t="s">
        <v>111</v>
      </c>
      <c r="B59" s="150"/>
      <c r="C59" s="147" t="s">
        <v>107</v>
      </c>
      <c r="D59" s="147" t="s">
        <v>78</v>
      </c>
      <c r="E59" s="13" t="s">
        <v>16</v>
      </c>
      <c r="F59" s="13">
        <f>F60+F61</f>
        <v>205</v>
      </c>
      <c r="G59" s="69">
        <f>G60+G61</f>
        <v>150</v>
      </c>
      <c r="H59" s="13">
        <f>H60+H61</f>
        <v>245</v>
      </c>
      <c r="I59" s="13"/>
      <c r="J59" s="25">
        <f t="shared" si="8"/>
        <v>600</v>
      </c>
      <c r="K59" s="242"/>
    </row>
    <row r="60" spans="1:14" s="14" customFormat="1" ht="23.25" thickBot="1" x14ac:dyDescent="0.25">
      <c r="A60" s="247"/>
      <c r="B60" s="150"/>
      <c r="C60" s="148"/>
      <c r="D60" s="148"/>
      <c r="E60" s="13" t="s">
        <v>18</v>
      </c>
      <c r="F60" s="13">
        <v>205</v>
      </c>
      <c r="G60" s="13">
        <v>150</v>
      </c>
      <c r="H60" s="13">
        <v>245</v>
      </c>
      <c r="I60" s="13"/>
      <c r="J60" s="25">
        <f t="shared" si="8"/>
        <v>600</v>
      </c>
      <c r="K60" s="242"/>
    </row>
    <row r="61" spans="1:14" s="14" customFormat="1" ht="13.5" thickBot="1" x14ac:dyDescent="0.25">
      <c r="A61" s="248"/>
      <c r="B61" s="150"/>
      <c r="C61" s="149"/>
      <c r="D61" s="149"/>
      <c r="E61" s="13" t="s">
        <v>20</v>
      </c>
      <c r="F61" s="13">
        <v>0</v>
      </c>
      <c r="G61" s="13">
        <v>0</v>
      </c>
      <c r="H61" s="13">
        <v>0</v>
      </c>
      <c r="I61" s="13"/>
      <c r="J61" s="25">
        <f t="shared" si="8"/>
        <v>0</v>
      </c>
      <c r="K61" s="242"/>
    </row>
    <row r="62" spans="1:14" s="14" customFormat="1" ht="13.5" thickBot="1" x14ac:dyDescent="0.25">
      <c r="A62" s="272" t="s">
        <v>112</v>
      </c>
      <c r="B62" s="147"/>
      <c r="C62" s="150" t="s">
        <v>108</v>
      </c>
      <c r="D62" s="150" t="s">
        <v>78</v>
      </c>
      <c r="E62" s="51" t="s">
        <v>16</v>
      </c>
      <c r="F62" s="51">
        <f>F63+F64</f>
        <v>275</v>
      </c>
      <c r="G62" s="51">
        <f>G63+G64</f>
        <v>100</v>
      </c>
      <c r="H62" s="51">
        <f>H63+H64</f>
        <v>225</v>
      </c>
      <c r="I62" s="51"/>
      <c r="J62" s="25">
        <f t="shared" si="8"/>
        <v>600</v>
      </c>
      <c r="K62" s="242"/>
    </row>
    <row r="63" spans="1:14" s="14" customFormat="1" ht="23.25" thickBot="1" x14ac:dyDescent="0.25">
      <c r="A63" s="273"/>
      <c r="B63" s="148"/>
      <c r="C63" s="150"/>
      <c r="D63" s="150"/>
      <c r="E63" s="13" t="s">
        <v>18</v>
      </c>
      <c r="F63" s="13">
        <v>275</v>
      </c>
      <c r="G63" s="13">
        <v>100</v>
      </c>
      <c r="H63" s="13">
        <v>225</v>
      </c>
      <c r="I63" s="13"/>
      <c r="J63" s="25">
        <f t="shared" si="8"/>
        <v>600</v>
      </c>
      <c r="K63" s="242"/>
    </row>
    <row r="64" spans="1:14" s="14" customFormat="1" ht="13.5" thickBot="1" x14ac:dyDescent="0.25">
      <c r="A64" s="274"/>
      <c r="B64" s="149"/>
      <c r="C64" s="150"/>
      <c r="D64" s="150"/>
      <c r="E64" s="13" t="s">
        <v>20</v>
      </c>
      <c r="F64" s="13">
        <v>0</v>
      </c>
      <c r="G64" s="13">
        <v>0</v>
      </c>
      <c r="H64" s="13">
        <v>0</v>
      </c>
      <c r="I64" s="13"/>
      <c r="J64" s="25">
        <f t="shared" si="8"/>
        <v>0</v>
      </c>
      <c r="K64" s="242"/>
      <c r="L64" s="93"/>
      <c r="M64" s="93"/>
      <c r="N64" s="93"/>
    </row>
    <row r="65" spans="1:11" s="14" customFormat="1" ht="17.25" customHeight="1" thickBot="1" x14ac:dyDescent="0.25">
      <c r="A65" s="262" t="s">
        <v>12</v>
      </c>
      <c r="B65" s="263"/>
      <c r="C65" s="263"/>
      <c r="D65" s="264"/>
      <c r="E65" s="52"/>
      <c r="F65" s="55">
        <f>F24+F44+F56</f>
        <v>119142.2</v>
      </c>
      <c r="G65" s="55">
        <f t="shared" ref="G65:I65" si="17">G24+G44+G56</f>
        <v>106254.3</v>
      </c>
      <c r="H65" s="55">
        <f t="shared" si="17"/>
        <v>122853.6</v>
      </c>
      <c r="I65" s="55">
        <f t="shared" si="17"/>
        <v>0</v>
      </c>
      <c r="J65" s="25">
        <f t="shared" si="8"/>
        <v>348250.1</v>
      </c>
      <c r="K65" s="242"/>
    </row>
    <row r="66" spans="1:11" s="14" customFormat="1" ht="23.25" customHeight="1" thickBot="1" x14ac:dyDescent="0.25">
      <c r="A66" s="268" t="s">
        <v>25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70"/>
    </row>
    <row r="67" spans="1:11" s="14" customFormat="1" ht="81" customHeight="1" thickBot="1" x14ac:dyDescent="0.25">
      <c r="A67" s="31" t="s">
        <v>113</v>
      </c>
      <c r="B67" s="32" t="s">
        <v>11</v>
      </c>
      <c r="C67" s="96" t="s">
        <v>90</v>
      </c>
      <c r="D67" s="32" t="s">
        <v>87</v>
      </c>
      <c r="E67" s="32" t="s">
        <v>18</v>
      </c>
      <c r="F67" s="32">
        <v>513</v>
      </c>
      <c r="G67" s="32">
        <v>513</v>
      </c>
      <c r="H67" s="32">
        <v>513</v>
      </c>
      <c r="I67" s="32"/>
      <c r="J67" s="32">
        <f>F67+G67+H67</f>
        <v>1539</v>
      </c>
      <c r="K67" s="85" t="s">
        <v>134</v>
      </c>
    </row>
    <row r="68" spans="1:11" s="14" customFormat="1" ht="46.5" customHeight="1" thickBot="1" x14ac:dyDescent="0.25">
      <c r="A68" s="228" t="s">
        <v>114</v>
      </c>
      <c r="B68" s="152" t="s">
        <v>11</v>
      </c>
      <c r="C68" s="195" t="s">
        <v>127</v>
      </c>
      <c r="D68" s="152" t="s">
        <v>87</v>
      </c>
      <c r="E68" s="22" t="s">
        <v>16</v>
      </c>
      <c r="F68" s="22">
        <f t="shared" ref="F68:H68" si="18">F69+F70</f>
        <v>783.2</v>
      </c>
      <c r="G68" s="22">
        <f t="shared" si="18"/>
        <v>706.7</v>
      </c>
      <c r="H68" s="22">
        <f t="shared" si="18"/>
        <v>700.6</v>
      </c>
      <c r="I68" s="22"/>
      <c r="J68" s="32">
        <f t="shared" ref="J68:J75" si="19">F68+G68+H68</f>
        <v>2190.5</v>
      </c>
      <c r="K68" s="198" t="s">
        <v>146</v>
      </c>
    </row>
    <row r="69" spans="1:11" s="14" customFormat="1" ht="29.25" customHeight="1" thickBot="1" x14ac:dyDescent="0.25">
      <c r="A69" s="228"/>
      <c r="B69" s="152"/>
      <c r="C69" s="195"/>
      <c r="D69" s="152"/>
      <c r="E69" s="1" t="s">
        <v>18</v>
      </c>
      <c r="F69" s="13">
        <f>F71+F73</f>
        <v>783.2</v>
      </c>
      <c r="G69" s="83">
        <f t="shared" ref="G69:H69" si="20">G71+G73</f>
        <v>706.7</v>
      </c>
      <c r="H69" s="83">
        <f t="shared" si="20"/>
        <v>700.6</v>
      </c>
      <c r="I69" s="83"/>
      <c r="J69" s="32">
        <f t="shared" si="19"/>
        <v>2190.5</v>
      </c>
      <c r="K69" s="198"/>
    </row>
    <row r="70" spans="1:11" s="14" customFormat="1" ht="32.25" customHeight="1" thickBot="1" x14ac:dyDescent="0.25">
      <c r="A70" s="229"/>
      <c r="B70" s="153"/>
      <c r="C70" s="196"/>
      <c r="D70" s="153"/>
      <c r="E70" s="1" t="s">
        <v>20</v>
      </c>
      <c r="F70" s="13">
        <f>F74</f>
        <v>0</v>
      </c>
      <c r="G70" s="83">
        <f t="shared" ref="G70:H70" si="21">G74</f>
        <v>0</v>
      </c>
      <c r="H70" s="83">
        <f t="shared" si="21"/>
        <v>0</v>
      </c>
      <c r="I70" s="83"/>
      <c r="J70" s="32">
        <f t="shared" si="19"/>
        <v>0</v>
      </c>
      <c r="K70" s="198"/>
    </row>
    <row r="71" spans="1:11" s="14" customFormat="1" ht="45.75" thickBot="1" x14ac:dyDescent="0.25">
      <c r="A71" s="33" t="s">
        <v>35</v>
      </c>
      <c r="B71" s="22"/>
      <c r="C71" s="1" t="s">
        <v>88</v>
      </c>
      <c r="D71" s="1" t="s">
        <v>86</v>
      </c>
      <c r="E71" s="1" t="s">
        <v>18</v>
      </c>
      <c r="F71" s="13">
        <v>360</v>
      </c>
      <c r="G71" s="13">
        <v>282</v>
      </c>
      <c r="H71" s="13">
        <v>282</v>
      </c>
      <c r="I71" s="13"/>
      <c r="J71" s="32">
        <f t="shared" si="19"/>
        <v>924</v>
      </c>
      <c r="K71" s="198"/>
    </row>
    <row r="72" spans="1:11" s="14" customFormat="1" ht="13.5" thickBot="1" x14ac:dyDescent="0.25">
      <c r="A72" s="161" t="s">
        <v>36</v>
      </c>
      <c r="B72" s="151"/>
      <c r="C72" s="151" t="s">
        <v>89</v>
      </c>
      <c r="D72" s="151" t="s">
        <v>87</v>
      </c>
      <c r="E72" s="1" t="s">
        <v>16</v>
      </c>
      <c r="F72" s="13">
        <f>F73+F74</f>
        <v>423.2</v>
      </c>
      <c r="G72" s="13">
        <f>G73+G74</f>
        <v>424.7</v>
      </c>
      <c r="H72" s="13">
        <f>H73+H74</f>
        <v>418.6</v>
      </c>
      <c r="I72" s="13"/>
      <c r="J72" s="32">
        <f t="shared" si="19"/>
        <v>1266.5</v>
      </c>
      <c r="K72" s="198"/>
    </row>
    <row r="73" spans="1:11" s="14" customFormat="1" ht="23.25" thickBot="1" x14ac:dyDescent="0.25">
      <c r="A73" s="162"/>
      <c r="B73" s="152"/>
      <c r="C73" s="152"/>
      <c r="D73" s="152"/>
      <c r="E73" s="1" t="s">
        <v>18</v>
      </c>
      <c r="F73" s="13">
        <v>423.2</v>
      </c>
      <c r="G73" s="13">
        <v>424.7</v>
      </c>
      <c r="H73" s="13">
        <v>418.6</v>
      </c>
      <c r="I73" s="13"/>
      <c r="J73" s="32">
        <f t="shared" si="19"/>
        <v>1266.5</v>
      </c>
      <c r="K73" s="198"/>
    </row>
    <row r="74" spans="1:11" s="14" customFormat="1" ht="53.25" customHeight="1" thickBot="1" x14ac:dyDescent="0.25">
      <c r="A74" s="163"/>
      <c r="B74" s="153"/>
      <c r="C74" s="153"/>
      <c r="D74" s="153"/>
      <c r="E74" s="21" t="s">
        <v>20</v>
      </c>
      <c r="F74" s="51">
        <v>0</v>
      </c>
      <c r="G74" s="51">
        <v>0</v>
      </c>
      <c r="H74" s="51">
        <v>0</v>
      </c>
      <c r="I74" s="51"/>
      <c r="J74" s="32">
        <f t="shared" si="19"/>
        <v>0</v>
      </c>
      <c r="K74" s="198"/>
    </row>
    <row r="75" spans="1:11" s="14" customFormat="1" ht="19.5" customHeight="1" thickBot="1" x14ac:dyDescent="0.25">
      <c r="A75" s="244" t="s">
        <v>12</v>
      </c>
      <c r="B75" s="245"/>
      <c r="C75" s="245"/>
      <c r="D75" s="246"/>
      <c r="E75" s="29"/>
      <c r="F75" s="29">
        <f>F67+F68</f>
        <v>1296.2</v>
      </c>
      <c r="G75" s="29">
        <f>G67+G68</f>
        <v>1219.7</v>
      </c>
      <c r="H75" s="29">
        <f>H67+H68</f>
        <v>1213.5999999999999</v>
      </c>
      <c r="I75" s="29"/>
      <c r="J75" s="32">
        <f t="shared" si="19"/>
        <v>3729.5</v>
      </c>
      <c r="K75" s="30"/>
    </row>
    <row r="76" spans="1:11" s="15" customFormat="1" ht="20.25" customHeight="1" x14ac:dyDescent="0.2">
      <c r="A76" s="224" t="s">
        <v>156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6"/>
    </row>
    <row r="77" spans="1:11" s="15" customFormat="1" ht="12.75" customHeight="1" x14ac:dyDescent="0.2">
      <c r="A77" s="206" t="s">
        <v>61</v>
      </c>
      <c r="B77" s="169" t="s">
        <v>13</v>
      </c>
      <c r="C77" s="265" t="s">
        <v>59</v>
      </c>
      <c r="D77" s="169" t="s">
        <v>32</v>
      </c>
      <c r="E77" s="1" t="s">
        <v>16</v>
      </c>
      <c r="F77" s="13">
        <f>F78+F79+F80+F81</f>
        <v>11152.5</v>
      </c>
      <c r="G77" s="128">
        <f t="shared" ref="G77:H77" si="22">G78+G79+G80+G81</f>
        <v>13549.745000000001</v>
      </c>
      <c r="H77" s="128">
        <f t="shared" si="22"/>
        <v>29505.273999999998</v>
      </c>
      <c r="I77" s="97"/>
      <c r="J77" s="63">
        <f>F77+G77+H77</f>
        <v>54207.519</v>
      </c>
      <c r="K77" s="166" t="s">
        <v>142</v>
      </c>
    </row>
    <row r="78" spans="1:11" s="15" customFormat="1" ht="22.5" x14ac:dyDescent="0.2">
      <c r="A78" s="206"/>
      <c r="B78" s="169"/>
      <c r="C78" s="266"/>
      <c r="D78" s="169"/>
      <c r="E78" s="1" t="s">
        <v>18</v>
      </c>
      <c r="F78" s="13">
        <f>F83+F88+F91+F95+F100+F104</f>
        <v>3255.7</v>
      </c>
      <c r="G78" s="128">
        <f t="shared" ref="G78:H78" si="23">G83+G88+G91+G95+G100+G104</f>
        <v>6625.6459999999997</v>
      </c>
      <c r="H78" s="128">
        <f t="shared" si="23"/>
        <v>2820</v>
      </c>
      <c r="I78" s="97"/>
      <c r="J78" s="63">
        <f t="shared" ref="J78:J115" si="24">F78+G78+H78</f>
        <v>12701.346</v>
      </c>
      <c r="K78" s="166"/>
    </row>
    <row r="79" spans="1:11" s="15" customFormat="1" ht="22.5" x14ac:dyDescent="0.2">
      <c r="A79" s="206"/>
      <c r="B79" s="169"/>
      <c r="C79" s="266"/>
      <c r="D79" s="169"/>
      <c r="E79" s="1" t="s">
        <v>19</v>
      </c>
      <c r="F79" s="13">
        <f>F84+F89+F92+F96+F101</f>
        <v>1640.913</v>
      </c>
      <c r="G79" s="97">
        <f t="shared" ref="G79:H79" si="25">G84+G89+G92+G96+G101</f>
        <v>1797.364</v>
      </c>
      <c r="H79" s="97">
        <f t="shared" si="25"/>
        <v>17142.947</v>
      </c>
      <c r="I79" s="97"/>
      <c r="J79" s="63">
        <f t="shared" si="24"/>
        <v>20581.224000000002</v>
      </c>
      <c r="K79" s="166"/>
    </row>
    <row r="80" spans="1:11" s="15" customFormat="1" ht="22.5" x14ac:dyDescent="0.2">
      <c r="A80" s="206"/>
      <c r="B80" s="169"/>
      <c r="C80" s="266"/>
      <c r="D80" s="169"/>
      <c r="E80" s="1" t="s">
        <v>33</v>
      </c>
      <c r="F80" s="13">
        <f>F85+F97+F102</f>
        <v>1014.287</v>
      </c>
      <c r="G80" s="97">
        <f t="shared" ref="G80:H80" si="26">G85+G97+G102</f>
        <v>1768.835</v>
      </c>
      <c r="H80" s="97">
        <f t="shared" si="26"/>
        <v>788.64499999999998</v>
      </c>
      <c r="I80" s="97"/>
      <c r="J80" s="63">
        <f t="shared" si="24"/>
        <v>3571.7670000000003</v>
      </c>
      <c r="K80" s="166"/>
    </row>
    <row r="81" spans="1:11" x14ac:dyDescent="0.2">
      <c r="A81" s="206"/>
      <c r="B81" s="169"/>
      <c r="C81" s="267"/>
      <c r="D81" s="169"/>
      <c r="E81" s="1" t="s">
        <v>20</v>
      </c>
      <c r="F81" s="13">
        <f>F86+F93+F103+F98</f>
        <v>5241.6000000000004</v>
      </c>
      <c r="G81" s="97">
        <f t="shared" ref="G81:H81" si="27">G86+G93+G103+G98</f>
        <v>3357.9</v>
      </c>
      <c r="H81" s="97">
        <f t="shared" si="27"/>
        <v>8753.6819999999989</v>
      </c>
      <c r="I81" s="97">
        <f>I86+I93+I103+I98</f>
        <v>0</v>
      </c>
      <c r="J81" s="63">
        <f t="shared" si="24"/>
        <v>17353.182000000001</v>
      </c>
      <c r="K81" s="166"/>
    </row>
    <row r="82" spans="1:11" ht="18" customHeight="1" x14ac:dyDescent="0.2">
      <c r="A82" s="215" t="s">
        <v>115</v>
      </c>
      <c r="B82" s="151"/>
      <c r="C82" s="151" t="s">
        <v>34</v>
      </c>
      <c r="D82" s="167" t="s">
        <v>32</v>
      </c>
      <c r="E82" s="1" t="s">
        <v>16</v>
      </c>
      <c r="F82" s="56">
        <f t="shared" ref="F82:H82" si="28">F83+F84+F85+F86</f>
        <v>7996.8</v>
      </c>
      <c r="G82" s="56">
        <f t="shared" si="28"/>
        <v>6974.0990000000002</v>
      </c>
      <c r="H82" s="56">
        <f t="shared" si="28"/>
        <v>5116</v>
      </c>
      <c r="I82" s="56"/>
      <c r="J82" s="63">
        <f t="shared" si="24"/>
        <v>20086.899000000001</v>
      </c>
      <c r="K82" s="166"/>
    </row>
    <row r="83" spans="1:11" ht="19.5" customHeight="1" x14ac:dyDescent="0.2">
      <c r="A83" s="216"/>
      <c r="B83" s="152"/>
      <c r="C83" s="152"/>
      <c r="D83" s="165"/>
      <c r="E83" s="1" t="s">
        <v>18</v>
      </c>
      <c r="F83" s="56">
        <v>100</v>
      </c>
      <c r="G83" s="56">
        <v>50</v>
      </c>
      <c r="H83" s="56">
        <v>50</v>
      </c>
      <c r="I83" s="56"/>
      <c r="J83" s="63">
        <f t="shared" si="24"/>
        <v>200</v>
      </c>
      <c r="K83" s="166"/>
    </row>
    <row r="84" spans="1:11" ht="21" customHeight="1" x14ac:dyDescent="0.2">
      <c r="A84" s="216"/>
      <c r="B84" s="152"/>
      <c r="C84" s="152"/>
      <c r="D84" s="165"/>
      <c r="E84" s="1" t="s">
        <v>19</v>
      </c>
      <c r="F84" s="56">
        <v>1640.913</v>
      </c>
      <c r="G84" s="56">
        <v>1797.364</v>
      </c>
      <c r="H84" s="56">
        <v>1315.2370000000001</v>
      </c>
      <c r="I84" s="56"/>
      <c r="J84" s="63">
        <f t="shared" si="24"/>
        <v>4753.5140000000001</v>
      </c>
      <c r="K84" s="166"/>
    </row>
    <row r="85" spans="1:11" s="18" customFormat="1" ht="22.5" x14ac:dyDescent="0.2">
      <c r="A85" s="216"/>
      <c r="B85" s="152"/>
      <c r="C85" s="152"/>
      <c r="D85" s="165"/>
      <c r="E85" s="1" t="s">
        <v>33</v>
      </c>
      <c r="F85" s="62">
        <v>1014.287</v>
      </c>
      <c r="G85" s="64">
        <v>1768.835</v>
      </c>
      <c r="H85" s="64">
        <v>392.863</v>
      </c>
      <c r="I85" s="64"/>
      <c r="J85" s="63">
        <f t="shared" si="24"/>
        <v>3175.9850000000001</v>
      </c>
      <c r="K85" s="166"/>
    </row>
    <row r="86" spans="1:11" s="18" customFormat="1" ht="11.25" x14ac:dyDescent="0.2">
      <c r="A86" s="217"/>
      <c r="B86" s="153"/>
      <c r="C86" s="153"/>
      <c r="D86" s="168"/>
      <c r="E86" s="17" t="s">
        <v>20</v>
      </c>
      <c r="F86" s="62">
        <v>5241.6000000000004</v>
      </c>
      <c r="G86" s="62">
        <v>3357.9</v>
      </c>
      <c r="H86" s="62">
        <v>3357.9</v>
      </c>
      <c r="I86" s="62"/>
      <c r="J86" s="63">
        <f t="shared" si="24"/>
        <v>11957.4</v>
      </c>
      <c r="K86" s="166"/>
    </row>
    <row r="87" spans="1:11" s="18" customFormat="1" ht="11.25" x14ac:dyDescent="0.2">
      <c r="A87" s="215" t="s">
        <v>116</v>
      </c>
      <c r="B87" s="151"/>
      <c r="C87" s="151" t="s">
        <v>37</v>
      </c>
      <c r="D87" s="167" t="s">
        <v>32</v>
      </c>
      <c r="E87" s="1" t="s">
        <v>16</v>
      </c>
      <c r="F87" s="62">
        <f t="shared" ref="F87:H87" si="29">F88+F89</f>
        <v>500</v>
      </c>
      <c r="G87" s="62">
        <f t="shared" si="29"/>
        <v>4100</v>
      </c>
      <c r="H87" s="62">
        <f t="shared" si="29"/>
        <v>12000</v>
      </c>
      <c r="I87" s="62"/>
      <c r="J87" s="63">
        <f t="shared" si="24"/>
        <v>16600</v>
      </c>
      <c r="K87" s="166"/>
    </row>
    <row r="88" spans="1:11" s="18" customFormat="1" ht="22.5" x14ac:dyDescent="0.2">
      <c r="A88" s="216"/>
      <c r="B88" s="152"/>
      <c r="C88" s="152"/>
      <c r="D88" s="165"/>
      <c r="E88" s="1" t="s">
        <v>18</v>
      </c>
      <c r="F88" s="62">
        <v>500</v>
      </c>
      <c r="G88" s="62">
        <v>4100</v>
      </c>
      <c r="H88" s="13">
        <v>1200</v>
      </c>
      <c r="I88" s="13"/>
      <c r="J88" s="63">
        <f t="shared" si="24"/>
        <v>5800</v>
      </c>
      <c r="K88" s="166"/>
    </row>
    <row r="89" spans="1:11" s="18" customFormat="1" ht="22.5" x14ac:dyDescent="0.2">
      <c r="A89" s="216"/>
      <c r="B89" s="152"/>
      <c r="C89" s="152"/>
      <c r="D89" s="165"/>
      <c r="E89" s="1" t="s">
        <v>19</v>
      </c>
      <c r="F89" s="62">
        <v>0</v>
      </c>
      <c r="G89" s="62">
        <v>0</v>
      </c>
      <c r="H89" s="13">
        <v>10800</v>
      </c>
      <c r="I89" s="13"/>
      <c r="J89" s="63">
        <f t="shared" si="24"/>
        <v>10800</v>
      </c>
      <c r="K89" s="166"/>
    </row>
    <row r="90" spans="1:11" s="18" customFormat="1" ht="11.25" x14ac:dyDescent="0.2">
      <c r="A90" s="215" t="s">
        <v>117</v>
      </c>
      <c r="B90" s="151"/>
      <c r="C90" s="151" t="s">
        <v>38</v>
      </c>
      <c r="D90" s="167" t="s">
        <v>32</v>
      </c>
      <c r="E90" s="17" t="s">
        <v>16</v>
      </c>
      <c r="F90" s="62">
        <f t="shared" ref="F90:H90" si="30">F91+F92+F93</f>
        <v>1390</v>
      </c>
      <c r="G90" s="62">
        <f t="shared" si="30"/>
        <v>2221.2950000000001</v>
      </c>
      <c r="H90" s="62">
        <f t="shared" si="30"/>
        <v>11000</v>
      </c>
      <c r="I90" s="62"/>
      <c r="J90" s="63">
        <f t="shared" si="24"/>
        <v>14611.295</v>
      </c>
      <c r="K90" s="166"/>
    </row>
    <row r="91" spans="1:11" s="18" customFormat="1" ht="22.5" x14ac:dyDescent="0.2">
      <c r="A91" s="216"/>
      <c r="B91" s="152"/>
      <c r="C91" s="152"/>
      <c r="D91" s="165"/>
      <c r="E91" s="1" t="s">
        <v>18</v>
      </c>
      <c r="F91" s="62">
        <v>1390</v>
      </c>
      <c r="G91" s="62">
        <v>2221.2950000000001</v>
      </c>
      <c r="H91" s="13">
        <v>1500</v>
      </c>
      <c r="I91" s="13"/>
      <c r="J91" s="63">
        <f t="shared" si="24"/>
        <v>5111.2950000000001</v>
      </c>
      <c r="K91" s="166"/>
    </row>
    <row r="92" spans="1:11" s="18" customFormat="1" ht="22.5" x14ac:dyDescent="0.2">
      <c r="A92" s="216"/>
      <c r="B92" s="152"/>
      <c r="C92" s="152"/>
      <c r="D92" s="165"/>
      <c r="E92" s="1" t="s">
        <v>19</v>
      </c>
      <c r="F92" s="62">
        <v>0</v>
      </c>
      <c r="G92" s="62">
        <v>0</v>
      </c>
      <c r="H92" s="13">
        <v>4500</v>
      </c>
      <c r="I92" s="13"/>
      <c r="J92" s="63">
        <f t="shared" si="24"/>
        <v>4500</v>
      </c>
      <c r="K92" s="166"/>
    </row>
    <row r="93" spans="1:11" s="18" customFormat="1" ht="11.25" x14ac:dyDescent="0.2">
      <c r="A93" s="217"/>
      <c r="B93" s="153"/>
      <c r="C93" s="153"/>
      <c r="D93" s="168"/>
      <c r="E93" s="1" t="s">
        <v>20</v>
      </c>
      <c r="F93" s="62">
        <v>0</v>
      </c>
      <c r="G93" s="62">
        <v>0</v>
      </c>
      <c r="H93" s="13">
        <v>5000</v>
      </c>
      <c r="I93" s="13"/>
      <c r="J93" s="63">
        <f t="shared" si="24"/>
        <v>5000</v>
      </c>
      <c r="K93" s="166"/>
    </row>
    <row r="94" spans="1:11" s="18" customFormat="1" ht="12.75" customHeight="1" x14ac:dyDescent="0.2">
      <c r="A94" s="215" t="s">
        <v>118</v>
      </c>
      <c r="B94" s="151"/>
      <c r="C94" s="151" t="s">
        <v>39</v>
      </c>
      <c r="D94" s="167" t="s">
        <v>32</v>
      </c>
      <c r="E94" s="1" t="s">
        <v>16</v>
      </c>
      <c r="F94" s="62">
        <f t="shared" ref="F94:H94" si="31">F95+F96+F97+F98</f>
        <v>300</v>
      </c>
      <c r="G94" s="62">
        <f t="shared" si="31"/>
        <v>100</v>
      </c>
      <c r="H94" s="62">
        <f t="shared" si="31"/>
        <v>1319.2739999999999</v>
      </c>
      <c r="I94" s="62"/>
      <c r="J94" s="63">
        <f t="shared" si="24"/>
        <v>1719.2739999999999</v>
      </c>
      <c r="K94" s="166"/>
    </row>
    <row r="95" spans="1:11" s="18" customFormat="1" ht="22.5" x14ac:dyDescent="0.2">
      <c r="A95" s="216"/>
      <c r="B95" s="152"/>
      <c r="C95" s="152"/>
      <c r="D95" s="165"/>
      <c r="E95" s="1" t="s">
        <v>18</v>
      </c>
      <c r="F95" s="62">
        <v>300</v>
      </c>
      <c r="G95" s="62">
        <v>100</v>
      </c>
      <c r="H95" s="97">
        <v>0</v>
      </c>
      <c r="I95" s="62"/>
      <c r="J95" s="63">
        <f t="shared" si="24"/>
        <v>400</v>
      </c>
      <c r="K95" s="166"/>
    </row>
    <row r="96" spans="1:11" s="18" customFormat="1" ht="22.5" x14ac:dyDescent="0.2">
      <c r="A96" s="216"/>
      <c r="B96" s="152"/>
      <c r="C96" s="152"/>
      <c r="D96" s="165"/>
      <c r="E96" s="1" t="s">
        <v>19</v>
      </c>
      <c r="F96" s="62">
        <v>0</v>
      </c>
      <c r="G96" s="62">
        <v>0</v>
      </c>
      <c r="H96" s="97">
        <v>527.71</v>
      </c>
      <c r="I96" s="13"/>
      <c r="J96" s="63">
        <f t="shared" si="24"/>
        <v>527.71</v>
      </c>
      <c r="K96" s="166"/>
    </row>
    <row r="97" spans="1:11" s="18" customFormat="1" ht="22.5" x14ac:dyDescent="0.2">
      <c r="A97" s="216"/>
      <c r="B97" s="152"/>
      <c r="C97" s="152"/>
      <c r="D97" s="165"/>
      <c r="E97" s="1" t="s">
        <v>33</v>
      </c>
      <c r="F97" s="62">
        <v>0</v>
      </c>
      <c r="G97" s="62">
        <v>0</v>
      </c>
      <c r="H97" s="97">
        <v>395.78199999999998</v>
      </c>
      <c r="I97" s="13"/>
      <c r="J97" s="63">
        <f t="shared" si="24"/>
        <v>395.78199999999998</v>
      </c>
      <c r="K97" s="166"/>
    </row>
    <row r="98" spans="1:11" s="18" customFormat="1" ht="11.25" x14ac:dyDescent="0.2">
      <c r="A98" s="217"/>
      <c r="B98" s="153"/>
      <c r="C98" s="153"/>
      <c r="D98" s="168"/>
      <c r="E98" s="1" t="s">
        <v>20</v>
      </c>
      <c r="F98" s="17">
        <v>0</v>
      </c>
      <c r="G98" s="17">
        <v>0</v>
      </c>
      <c r="H98" s="17">
        <v>395.78199999999998</v>
      </c>
      <c r="I98" s="13"/>
      <c r="J98" s="63">
        <f t="shared" si="24"/>
        <v>395.78199999999998</v>
      </c>
      <c r="K98" s="166"/>
    </row>
    <row r="99" spans="1:11" s="18" customFormat="1" ht="11.25" x14ac:dyDescent="0.2">
      <c r="A99" s="158" t="s">
        <v>119</v>
      </c>
      <c r="B99" s="151"/>
      <c r="C99" s="151" t="s">
        <v>48</v>
      </c>
      <c r="D99" s="167" t="s">
        <v>49</v>
      </c>
      <c r="E99" s="66" t="s">
        <v>16</v>
      </c>
      <c r="F99" s="62">
        <f>F100+F101+F102+F103</f>
        <v>843.7</v>
      </c>
      <c r="G99" s="62">
        <f t="shared" ref="G99:H99" si="32">G100+G101+G102+G103</f>
        <v>0</v>
      </c>
      <c r="H99" s="62">
        <f t="shared" si="32"/>
        <v>0</v>
      </c>
      <c r="I99" s="65"/>
      <c r="J99" s="63">
        <f t="shared" si="24"/>
        <v>843.7</v>
      </c>
      <c r="K99" s="166"/>
    </row>
    <row r="100" spans="1:11" s="18" customFormat="1" ht="22.5" x14ac:dyDescent="0.2">
      <c r="A100" s="159"/>
      <c r="B100" s="152"/>
      <c r="C100" s="152"/>
      <c r="D100" s="165"/>
      <c r="E100" s="66" t="s">
        <v>18</v>
      </c>
      <c r="F100" s="62">
        <v>843.7</v>
      </c>
      <c r="G100" s="62">
        <v>0</v>
      </c>
      <c r="H100" s="65">
        <v>0</v>
      </c>
      <c r="I100" s="65"/>
      <c r="J100" s="63">
        <f t="shared" si="24"/>
        <v>843.7</v>
      </c>
      <c r="K100" s="166"/>
    </row>
    <row r="101" spans="1:11" s="18" customFormat="1" ht="22.5" x14ac:dyDescent="0.2">
      <c r="A101" s="159"/>
      <c r="B101" s="152"/>
      <c r="C101" s="152"/>
      <c r="D101" s="165"/>
      <c r="E101" s="98" t="s">
        <v>19</v>
      </c>
      <c r="F101" s="62">
        <v>0</v>
      </c>
      <c r="G101" s="62">
        <v>0</v>
      </c>
      <c r="H101" s="97">
        <v>0</v>
      </c>
      <c r="I101" s="97"/>
      <c r="J101" s="63">
        <f t="shared" si="24"/>
        <v>0</v>
      </c>
      <c r="K101" s="166"/>
    </row>
    <row r="102" spans="1:11" s="18" customFormat="1" ht="22.5" x14ac:dyDescent="0.2">
      <c r="A102" s="159"/>
      <c r="B102" s="152"/>
      <c r="C102" s="152"/>
      <c r="D102" s="165"/>
      <c r="E102" s="66" t="s">
        <v>33</v>
      </c>
      <c r="F102" s="62">
        <v>0</v>
      </c>
      <c r="G102" s="62">
        <v>0</v>
      </c>
      <c r="H102" s="65">
        <v>0</v>
      </c>
      <c r="I102" s="65"/>
      <c r="J102" s="63">
        <f t="shared" si="24"/>
        <v>0</v>
      </c>
      <c r="K102" s="166"/>
    </row>
    <row r="103" spans="1:11" s="18" customFormat="1" ht="11.25" x14ac:dyDescent="0.2">
      <c r="A103" s="160"/>
      <c r="B103" s="153"/>
      <c r="C103" s="153"/>
      <c r="D103" s="168"/>
      <c r="E103" s="17" t="s">
        <v>20</v>
      </c>
      <c r="F103" s="17">
        <v>0</v>
      </c>
      <c r="G103" s="17">
        <v>0</v>
      </c>
      <c r="H103" s="17">
        <v>0</v>
      </c>
      <c r="I103" s="17"/>
      <c r="J103" s="63">
        <f t="shared" si="24"/>
        <v>0</v>
      </c>
      <c r="K103" s="166"/>
    </row>
    <row r="104" spans="1:11" s="18" customFormat="1" ht="56.25" x14ac:dyDescent="0.2">
      <c r="A104" s="130" t="s">
        <v>130</v>
      </c>
      <c r="B104" s="127"/>
      <c r="C104" s="127" t="s">
        <v>131</v>
      </c>
      <c r="D104" s="126" t="s">
        <v>87</v>
      </c>
      <c r="E104" s="129" t="s">
        <v>18</v>
      </c>
      <c r="F104" s="17">
        <v>122</v>
      </c>
      <c r="G104" s="17">
        <v>154.351</v>
      </c>
      <c r="H104" s="17">
        <v>70</v>
      </c>
      <c r="I104" s="17"/>
      <c r="J104" s="63">
        <f t="shared" si="24"/>
        <v>346.351</v>
      </c>
      <c r="K104" s="136"/>
    </row>
    <row r="105" spans="1:11" s="18" customFormat="1" ht="15" customHeight="1" x14ac:dyDescent="0.2">
      <c r="A105" s="158" t="s">
        <v>64</v>
      </c>
      <c r="B105" s="151" t="s">
        <v>13</v>
      </c>
      <c r="C105" s="218" t="s">
        <v>91</v>
      </c>
      <c r="D105" s="167" t="s">
        <v>87</v>
      </c>
      <c r="E105" s="67" t="s">
        <v>16</v>
      </c>
      <c r="F105" s="62">
        <f>F106+F107+F108</f>
        <v>23758.400000000001</v>
      </c>
      <c r="G105" s="62">
        <f t="shared" ref="G105:H105" si="33">G106+G107+G108</f>
        <v>30389.599999999999</v>
      </c>
      <c r="H105" s="62">
        <f t="shared" si="33"/>
        <v>10000</v>
      </c>
      <c r="I105" s="68"/>
      <c r="J105" s="63">
        <f t="shared" si="24"/>
        <v>64148</v>
      </c>
      <c r="K105" s="170" t="s">
        <v>141</v>
      </c>
    </row>
    <row r="106" spans="1:11" s="18" customFormat="1" ht="22.5" x14ac:dyDescent="0.2">
      <c r="A106" s="159"/>
      <c r="B106" s="152"/>
      <c r="C106" s="219"/>
      <c r="D106" s="165"/>
      <c r="E106" s="67" t="s">
        <v>18</v>
      </c>
      <c r="F106" s="62">
        <v>0</v>
      </c>
      <c r="G106" s="62">
        <v>0</v>
      </c>
      <c r="H106" s="68">
        <v>0</v>
      </c>
      <c r="I106" s="87"/>
      <c r="J106" s="63">
        <f t="shared" si="24"/>
        <v>0</v>
      </c>
      <c r="K106" s="164"/>
    </row>
    <row r="107" spans="1:11" s="18" customFormat="1" ht="45" x14ac:dyDescent="0.2">
      <c r="A107" s="159"/>
      <c r="B107" s="152"/>
      <c r="C107" s="219"/>
      <c r="D107" s="165"/>
      <c r="E107" s="71" t="s">
        <v>74</v>
      </c>
      <c r="F107" s="62">
        <v>10064.299999999999</v>
      </c>
      <c r="G107" s="62">
        <v>17534.099999999999</v>
      </c>
      <c r="H107" s="72">
        <v>10000</v>
      </c>
      <c r="I107" s="87"/>
      <c r="J107" s="63">
        <f t="shared" si="24"/>
        <v>37598.399999999994</v>
      </c>
      <c r="K107" s="164"/>
    </row>
    <row r="108" spans="1:11" s="18" customFormat="1" ht="33.75" customHeight="1" x14ac:dyDescent="0.2">
      <c r="A108" s="160"/>
      <c r="B108" s="153"/>
      <c r="C108" s="220"/>
      <c r="D108" s="168"/>
      <c r="E108" s="67" t="s">
        <v>19</v>
      </c>
      <c r="F108" s="62">
        <v>13694.1</v>
      </c>
      <c r="G108" s="62">
        <v>12855.5</v>
      </c>
      <c r="H108" s="68">
        <v>0</v>
      </c>
      <c r="I108" s="87"/>
      <c r="J108" s="63">
        <f t="shared" si="24"/>
        <v>26549.599999999999</v>
      </c>
      <c r="K108" s="171"/>
    </row>
    <row r="109" spans="1:11" s="18" customFormat="1" ht="11.25" x14ac:dyDescent="0.2">
      <c r="A109" s="158" t="s">
        <v>65</v>
      </c>
      <c r="B109" s="151" t="s">
        <v>13</v>
      </c>
      <c r="C109" s="218" t="s">
        <v>63</v>
      </c>
      <c r="D109" s="167" t="s">
        <v>62</v>
      </c>
      <c r="E109" s="1" t="s">
        <v>16</v>
      </c>
      <c r="F109" s="62">
        <f>F110+F111+F112+F113+F114</f>
        <v>41440</v>
      </c>
      <c r="G109" s="62">
        <f t="shared" ref="G109:H109" si="34">G110+G111+G112+G113+G114</f>
        <v>41440</v>
      </c>
      <c r="H109" s="62">
        <f t="shared" si="34"/>
        <v>41440</v>
      </c>
      <c r="I109" s="62"/>
      <c r="J109" s="63">
        <f t="shared" si="24"/>
        <v>124320</v>
      </c>
      <c r="K109" s="194" t="s">
        <v>72</v>
      </c>
    </row>
    <row r="110" spans="1:11" s="18" customFormat="1" ht="22.5" x14ac:dyDescent="0.2">
      <c r="A110" s="159"/>
      <c r="B110" s="152"/>
      <c r="C110" s="219"/>
      <c r="D110" s="165"/>
      <c r="E110" s="1" t="s">
        <v>33</v>
      </c>
      <c r="F110" s="62">
        <v>28536</v>
      </c>
      <c r="G110" s="62">
        <v>28536</v>
      </c>
      <c r="H110" s="125">
        <v>28536</v>
      </c>
      <c r="I110" s="125"/>
      <c r="J110" s="63">
        <f t="shared" si="24"/>
        <v>85608</v>
      </c>
      <c r="K110" s="195"/>
    </row>
    <row r="111" spans="1:11" s="18" customFormat="1" ht="22.5" x14ac:dyDescent="0.2">
      <c r="A111" s="159"/>
      <c r="B111" s="152"/>
      <c r="C111" s="219"/>
      <c r="D111" s="165"/>
      <c r="E111" s="67" t="s">
        <v>19</v>
      </c>
      <c r="F111" s="62">
        <v>6200</v>
      </c>
      <c r="G111" s="62">
        <v>6200</v>
      </c>
      <c r="H111" s="125">
        <v>6200</v>
      </c>
      <c r="I111" s="125"/>
      <c r="J111" s="63">
        <f t="shared" si="24"/>
        <v>18600</v>
      </c>
      <c r="K111" s="195"/>
    </row>
    <row r="112" spans="1:11" s="18" customFormat="1" ht="22.5" x14ac:dyDescent="0.2">
      <c r="A112" s="159"/>
      <c r="B112" s="152"/>
      <c r="C112" s="219"/>
      <c r="D112" s="165"/>
      <c r="E112" s="67" t="s">
        <v>18</v>
      </c>
      <c r="F112" s="62">
        <v>2000</v>
      </c>
      <c r="G112" s="62">
        <v>2000</v>
      </c>
      <c r="H112" s="125">
        <v>2000</v>
      </c>
      <c r="I112" s="125"/>
      <c r="J112" s="63">
        <f t="shared" si="24"/>
        <v>6000</v>
      </c>
      <c r="K112" s="195"/>
    </row>
    <row r="113" spans="1:11" s="18" customFormat="1" ht="11.25" x14ac:dyDescent="0.2">
      <c r="A113" s="159"/>
      <c r="B113" s="152"/>
      <c r="C113" s="219"/>
      <c r="D113" s="165"/>
      <c r="E113" s="67" t="s">
        <v>20</v>
      </c>
      <c r="F113" s="62">
        <v>704</v>
      </c>
      <c r="G113" s="62">
        <v>704</v>
      </c>
      <c r="H113" s="125">
        <v>704</v>
      </c>
      <c r="I113" s="125"/>
      <c r="J113" s="63">
        <f t="shared" si="24"/>
        <v>2112</v>
      </c>
      <c r="K113" s="195"/>
    </row>
    <row r="114" spans="1:11" s="18" customFormat="1" ht="33.75" x14ac:dyDescent="0.2">
      <c r="A114" s="160"/>
      <c r="B114" s="153"/>
      <c r="C114" s="220"/>
      <c r="D114" s="168"/>
      <c r="E114" s="1" t="s">
        <v>73</v>
      </c>
      <c r="F114" s="62">
        <v>4000</v>
      </c>
      <c r="G114" s="62">
        <v>4000</v>
      </c>
      <c r="H114" s="125">
        <v>4000</v>
      </c>
      <c r="I114" s="125"/>
      <c r="J114" s="63">
        <f t="shared" si="24"/>
        <v>12000</v>
      </c>
      <c r="K114" s="196"/>
    </row>
    <row r="115" spans="1:11" s="18" customFormat="1" ht="16.5" customHeight="1" thickBot="1" x14ac:dyDescent="0.25">
      <c r="A115" s="282" t="s">
        <v>12</v>
      </c>
      <c r="B115" s="283"/>
      <c r="C115" s="283"/>
      <c r="D115" s="284"/>
      <c r="E115" s="36"/>
      <c r="F115" s="36">
        <f>F109+F105+F77</f>
        <v>76350.899999999994</v>
      </c>
      <c r="G115" s="36">
        <f>G109+G105+G77</f>
        <v>85379.345000000001</v>
      </c>
      <c r="H115" s="36">
        <f t="shared" ref="H115:I115" si="35">H109+H105+H77</f>
        <v>80945.274000000005</v>
      </c>
      <c r="I115" s="36">
        <f t="shared" si="35"/>
        <v>0</v>
      </c>
      <c r="J115" s="63">
        <f t="shared" si="24"/>
        <v>242675.519</v>
      </c>
      <c r="K115" s="37"/>
    </row>
    <row r="116" spans="1:11" s="18" customFormat="1" ht="22.5" customHeight="1" x14ac:dyDescent="0.2">
      <c r="A116" s="191" t="s">
        <v>157</v>
      </c>
      <c r="B116" s="192"/>
      <c r="C116" s="192"/>
      <c r="D116" s="192"/>
      <c r="E116" s="192"/>
      <c r="F116" s="192"/>
      <c r="G116" s="192"/>
      <c r="H116" s="192"/>
      <c r="I116" s="192"/>
      <c r="J116" s="192"/>
      <c r="K116" s="193"/>
    </row>
    <row r="117" spans="1:11" s="16" customFormat="1" ht="11.25" customHeight="1" x14ac:dyDescent="0.2">
      <c r="A117" s="206" t="s">
        <v>66</v>
      </c>
      <c r="B117" s="151" t="s">
        <v>28</v>
      </c>
      <c r="C117" s="287" t="s">
        <v>94</v>
      </c>
      <c r="D117" s="169" t="s">
        <v>87</v>
      </c>
      <c r="E117" s="1" t="s">
        <v>16</v>
      </c>
      <c r="F117" s="1">
        <f>F118+F119+F120</f>
        <v>58.5</v>
      </c>
      <c r="G117" s="1">
        <f>G118+G119+G120</f>
        <v>43.5</v>
      </c>
      <c r="H117" s="1">
        <f>H118+H119+H120</f>
        <v>50.5</v>
      </c>
      <c r="I117" s="1"/>
      <c r="J117" s="1">
        <f>F117+G117+H117</f>
        <v>152.5</v>
      </c>
      <c r="K117" s="197" t="s">
        <v>101</v>
      </c>
    </row>
    <row r="118" spans="1:11" s="16" customFormat="1" ht="22.5" x14ac:dyDescent="0.2">
      <c r="A118" s="206"/>
      <c r="B118" s="152"/>
      <c r="C118" s="287"/>
      <c r="D118" s="169"/>
      <c r="E118" s="1" t="s">
        <v>18</v>
      </c>
      <c r="F118" s="1">
        <f>F122+F125</f>
        <v>58.5</v>
      </c>
      <c r="G118" s="82">
        <f t="shared" ref="G118:H118" si="36">G122+G125</f>
        <v>43.5</v>
      </c>
      <c r="H118" s="82">
        <f t="shared" si="36"/>
        <v>50.5</v>
      </c>
      <c r="I118" s="1"/>
      <c r="J118" s="129">
        <f t="shared" ref="J118:J127" si="37">F118+G118+H118</f>
        <v>152.5</v>
      </c>
      <c r="K118" s="198"/>
    </row>
    <row r="119" spans="1:11" ht="22.5" x14ac:dyDescent="0.2">
      <c r="A119" s="206"/>
      <c r="B119" s="152"/>
      <c r="C119" s="287"/>
      <c r="D119" s="169"/>
      <c r="E119" s="1" t="s">
        <v>19</v>
      </c>
      <c r="F119" s="17">
        <f t="shared" ref="F119:F120" si="38">F123</f>
        <v>0</v>
      </c>
      <c r="G119" s="17">
        <v>0</v>
      </c>
      <c r="H119" s="17">
        <v>0</v>
      </c>
      <c r="I119" s="17"/>
      <c r="J119" s="129">
        <f t="shared" si="37"/>
        <v>0</v>
      </c>
      <c r="K119" s="198"/>
    </row>
    <row r="120" spans="1:11" ht="22.5" x14ac:dyDescent="0.2">
      <c r="A120" s="206"/>
      <c r="B120" s="152"/>
      <c r="C120" s="287"/>
      <c r="D120" s="169"/>
      <c r="E120" s="1" t="s">
        <v>33</v>
      </c>
      <c r="F120" s="17">
        <f t="shared" si="38"/>
        <v>0</v>
      </c>
      <c r="G120" s="17">
        <v>0</v>
      </c>
      <c r="H120" s="17">
        <v>0</v>
      </c>
      <c r="I120" s="17"/>
      <c r="J120" s="129">
        <f t="shared" si="37"/>
        <v>0</v>
      </c>
      <c r="K120" s="198"/>
    </row>
    <row r="121" spans="1:11" x14ac:dyDescent="0.2">
      <c r="A121" s="206" t="s">
        <v>120</v>
      </c>
      <c r="B121" s="152"/>
      <c r="C121" s="169" t="s">
        <v>92</v>
      </c>
      <c r="D121" s="169" t="s">
        <v>87</v>
      </c>
      <c r="E121" s="1" t="s">
        <v>16</v>
      </c>
      <c r="F121" s="17">
        <f>F122+F123+F124</f>
        <v>20</v>
      </c>
      <c r="G121" s="17">
        <f>G122+G123+G124</f>
        <v>20</v>
      </c>
      <c r="H121" s="17">
        <f>H122+H123+H124</f>
        <v>20</v>
      </c>
      <c r="I121" s="17"/>
      <c r="J121" s="129">
        <f t="shared" si="37"/>
        <v>60</v>
      </c>
      <c r="K121" s="198"/>
    </row>
    <row r="122" spans="1:11" ht="22.5" x14ac:dyDescent="0.2">
      <c r="A122" s="206"/>
      <c r="B122" s="152"/>
      <c r="C122" s="169"/>
      <c r="D122" s="169"/>
      <c r="E122" s="1" t="s">
        <v>18</v>
      </c>
      <c r="F122" s="17">
        <v>20</v>
      </c>
      <c r="G122" s="17">
        <v>20</v>
      </c>
      <c r="H122" s="17">
        <v>20</v>
      </c>
      <c r="I122" s="17"/>
      <c r="J122" s="129">
        <f t="shared" si="37"/>
        <v>60</v>
      </c>
      <c r="K122" s="198"/>
    </row>
    <row r="123" spans="1:11" ht="22.5" x14ac:dyDescent="0.2">
      <c r="A123" s="206"/>
      <c r="B123" s="152"/>
      <c r="C123" s="169"/>
      <c r="D123" s="169"/>
      <c r="E123" s="1" t="s">
        <v>19</v>
      </c>
      <c r="F123" s="17">
        <v>0</v>
      </c>
      <c r="G123" s="17">
        <v>0</v>
      </c>
      <c r="H123" s="17">
        <v>0</v>
      </c>
      <c r="I123" s="17"/>
      <c r="J123" s="129">
        <f t="shared" si="37"/>
        <v>0</v>
      </c>
      <c r="K123" s="198"/>
    </row>
    <row r="124" spans="1:11" ht="22.5" x14ac:dyDescent="0.2">
      <c r="A124" s="206"/>
      <c r="B124" s="152"/>
      <c r="C124" s="169"/>
      <c r="D124" s="169"/>
      <c r="E124" s="1" t="s">
        <v>33</v>
      </c>
      <c r="F124" s="17">
        <v>0</v>
      </c>
      <c r="G124" s="17">
        <v>0</v>
      </c>
      <c r="H124" s="17">
        <v>0</v>
      </c>
      <c r="I124" s="17"/>
      <c r="J124" s="129">
        <f t="shared" si="37"/>
        <v>0</v>
      </c>
      <c r="K124" s="198"/>
    </row>
    <row r="125" spans="1:11" ht="45" x14ac:dyDescent="0.2">
      <c r="A125" s="33" t="s">
        <v>121</v>
      </c>
      <c r="B125" s="153"/>
      <c r="C125" s="1" t="s">
        <v>93</v>
      </c>
      <c r="D125" s="1" t="s">
        <v>87</v>
      </c>
      <c r="E125" s="1" t="s">
        <v>18</v>
      </c>
      <c r="F125" s="17">
        <v>38.5</v>
      </c>
      <c r="G125" s="17">
        <v>23.5</v>
      </c>
      <c r="H125" s="17">
        <v>30.5</v>
      </c>
      <c r="I125" s="17"/>
      <c r="J125" s="129">
        <f t="shared" si="37"/>
        <v>92.5</v>
      </c>
      <c r="K125" s="199"/>
    </row>
    <row r="126" spans="1:11" ht="45" x14ac:dyDescent="0.2">
      <c r="A126" s="140" t="s">
        <v>67</v>
      </c>
      <c r="B126" s="141" t="s">
        <v>136</v>
      </c>
      <c r="C126" s="144" t="s">
        <v>137</v>
      </c>
      <c r="D126" s="141" t="s">
        <v>138</v>
      </c>
      <c r="E126" s="141" t="s">
        <v>18</v>
      </c>
      <c r="F126" s="142">
        <v>0</v>
      </c>
      <c r="G126" s="142">
        <v>0</v>
      </c>
      <c r="H126" s="142">
        <v>0</v>
      </c>
      <c r="I126" s="142">
        <v>0</v>
      </c>
      <c r="J126" s="143">
        <f t="shared" si="37"/>
        <v>0</v>
      </c>
      <c r="K126" s="139" t="s">
        <v>139</v>
      </c>
    </row>
    <row r="127" spans="1:11" ht="18.75" customHeight="1" thickBot="1" x14ac:dyDescent="0.25">
      <c r="A127" s="234" t="s">
        <v>40</v>
      </c>
      <c r="B127" s="235"/>
      <c r="C127" s="235"/>
      <c r="D127" s="235"/>
      <c r="E127" s="34"/>
      <c r="F127" s="40">
        <f>F117+F126</f>
        <v>58.5</v>
      </c>
      <c r="G127" s="40">
        <f t="shared" ref="G127:H127" si="39">G117+G126</f>
        <v>43.5</v>
      </c>
      <c r="H127" s="40">
        <f t="shared" si="39"/>
        <v>50.5</v>
      </c>
      <c r="I127" s="40"/>
      <c r="J127" s="129">
        <f t="shared" si="37"/>
        <v>152.5</v>
      </c>
      <c r="K127" s="35"/>
    </row>
    <row r="128" spans="1:11" ht="22.5" customHeight="1" x14ac:dyDescent="0.2">
      <c r="A128" s="200" t="s">
        <v>41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2"/>
    </row>
    <row r="129" spans="1:11" ht="36" customHeight="1" x14ac:dyDescent="0.2">
      <c r="A129" s="215" t="s">
        <v>68</v>
      </c>
      <c r="B129" s="151" t="s">
        <v>42</v>
      </c>
      <c r="C129" s="218" t="s">
        <v>43</v>
      </c>
      <c r="D129" s="167" t="s">
        <v>32</v>
      </c>
      <c r="E129" s="17" t="s">
        <v>16</v>
      </c>
      <c r="F129" s="17">
        <f t="shared" ref="F129:H129" si="40">F130+F131+F132+F133</f>
        <v>1191804</v>
      </c>
      <c r="G129" s="17">
        <f t="shared" si="40"/>
        <v>1249673.5</v>
      </c>
      <c r="H129" s="17">
        <f t="shared" si="40"/>
        <v>1306918</v>
      </c>
      <c r="I129" s="17"/>
      <c r="J129" s="17">
        <f>F129+G129+H129</f>
        <v>3748395.5</v>
      </c>
      <c r="K129" s="203" t="s">
        <v>132</v>
      </c>
    </row>
    <row r="130" spans="1:11" ht="22.5" x14ac:dyDescent="0.2">
      <c r="A130" s="216"/>
      <c r="B130" s="152"/>
      <c r="C130" s="219"/>
      <c r="D130" s="165"/>
      <c r="E130" s="1" t="s">
        <v>18</v>
      </c>
      <c r="F130" s="17">
        <v>11</v>
      </c>
      <c r="G130" s="17">
        <v>12.5</v>
      </c>
      <c r="H130" s="1">
        <v>14</v>
      </c>
      <c r="I130" s="1"/>
      <c r="J130" s="17">
        <f t="shared" ref="J130:J133" si="41">F130+G130+H130</f>
        <v>37.5</v>
      </c>
      <c r="K130" s="204"/>
    </row>
    <row r="131" spans="1:11" ht="22.5" x14ac:dyDescent="0.2">
      <c r="A131" s="216"/>
      <c r="B131" s="152"/>
      <c r="C131" s="219"/>
      <c r="D131" s="165"/>
      <c r="E131" s="1" t="s">
        <v>19</v>
      </c>
      <c r="F131" s="17">
        <v>156609</v>
      </c>
      <c r="G131" s="17">
        <v>163287</v>
      </c>
      <c r="H131" s="1">
        <v>170962</v>
      </c>
      <c r="I131" s="1"/>
      <c r="J131" s="17">
        <f t="shared" si="41"/>
        <v>490858</v>
      </c>
      <c r="K131" s="204"/>
    </row>
    <row r="132" spans="1:11" ht="22.5" x14ac:dyDescent="0.2">
      <c r="A132" s="216"/>
      <c r="B132" s="152"/>
      <c r="C132" s="219"/>
      <c r="D132" s="165"/>
      <c r="E132" s="1" t="s">
        <v>33</v>
      </c>
      <c r="F132" s="17">
        <v>285374</v>
      </c>
      <c r="G132" s="17">
        <v>296922</v>
      </c>
      <c r="H132" s="1">
        <v>309368</v>
      </c>
      <c r="I132" s="1"/>
      <c r="J132" s="17">
        <f t="shared" si="41"/>
        <v>891664</v>
      </c>
      <c r="K132" s="204"/>
    </row>
    <row r="133" spans="1:11" x14ac:dyDescent="0.2">
      <c r="A133" s="217"/>
      <c r="B133" s="153"/>
      <c r="C133" s="220"/>
      <c r="D133" s="168"/>
      <c r="E133" s="24" t="s">
        <v>20</v>
      </c>
      <c r="F133" s="17">
        <v>749810</v>
      </c>
      <c r="G133" s="17">
        <v>789452</v>
      </c>
      <c r="H133" s="1">
        <v>826574</v>
      </c>
      <c r="I133" s="1"/>
      <c r="J133" s="17">
        <f t="shared" si="41"/>
        <v>2365836</v>
      </c>
      <c r="K133" s="205"/>
    </row>
    <row r="134" spans="1:11" ht="13.5" thickBot="1" x14ac:dyDescent="0.25">
      <c r="A134" s="239" t="s">
        <v>40</v>
      </c>
      <c r="B134" s="240"/>
      <c r="C134" s="240"/>
      <c r="D134" s="241"/>
      <c r="E134" s="39"/>
      <c r="F134" s="36">
        <f t="shared" ref="F134:J134" si="42">F129</f>
        <v>1191804</v>
      </c>
      <c r="G134" s="36">
        <f t="shared" si="42"/>
        <v>1249673.5</v>
      </c>
      <c r="H134" s="36">
        <f t="shared" si="42"/>
        <v>1306918</v>
      </c>
      <c r="I134" s="36"/>
      <c r="J134" s="36">
        <f t="shared" si="42"/>
        <v>3748395.5</v>
      </c>
      <c r="K134" s="38"/>
    </row>
    <row r="135" spans="1:11" ht="21" customHeight="1" x14ac:dyDescent="0.2">
      <c r="A135" s="200" t="s">
        <v>45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2"/>
    </row>
    <row r="136" spans="1:11" ht="67.5" x14ac:dyDescent="0.2">
      <c r="A136" s="48" t="s">
        <v>69</v>
      </c>
      <c r="B136" s="20" t="s">
        <v>47</v>
      </c>
      <c r="C136" s="95" t="s">
        <v>95</v>
      </c>
      <c r="D136" s="41" t="s">
        <v>87</v>
      </c>
      <c r="E136" s="1" t="s">
        <v>18</v>
      </c>
      <c r="F136" s="41">
        <v>190</v>
      </c>
      <c r="G136" s="41">
        <v>190</v>
      </c>
      <c r="H136" s="20">
        <v>190</v>
      </c>
      <c r="I136" s="20"/>
      <c r="J136" s="41">
        <f>F136+G136+H136</f>
        <v>570</v>
      </c>
      <c r="K136" s="78" t="s">
        <v>149</v>
      </c>
    </row>
    <row r="137" spans="1:11" ht="13.5" thickBot="1" x14ac:dyDescent="0.25">
      <c r="A137" s="236" t="s">
        <v>40</v>
      </c>
      <c r="B137" s="237"/>
      <c r="C137" s="237"/>
      <c r="D137" s="238"/>
      <c r="E137" s="46"/>
      <c r="F137" s="57">
        <f>F136</f>
        <v>190</v>
      </c>
      <c r="G137" s="57">
        <f>G136</f>
        <v>190</v>
      </c>
      <c r="H137" s="57">
        <f>H136</f>
        <v>190</v>
      </c>
      <c r="I137" s="57"/>
      <c r="J137" s="41">
        <f>F137+G137+H137</f>
        <v>570</v>
      </c>
      <c r="K137" s="47"/>
    </row>
    <row r="138" spans="1:11" ht="21" customHeight="1" x14ac:dyDescent="0.2">
      <c r="A138" s="200" t="s">
        <v>158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2"/>
    </row>
    <row r="139" spans="1:11" ht="56.25" x14ac:dyDescent="0.2">
      <c r="A139" s="42" t="s">
        <v>70</v>
      </c>
      <c r="B139" s="20" t="s">
        <v>46</v>
      </c>
      <c r="C139" s="94" t="s">
        <v>96</v>
      </c>
      <c r="D139" s="41" t="s">
        <v>87</v>
      </c>
      <c r="E139" s="1" t="s">
        <v>18</v>
      </c>
      <c r="F139" s="17">
        <v>60</v>
      </c>
      <c r="G139" s="17">
        <v>60</v>
      </c>
      <c r="H139" s="17">
        <v>60</v>
      </c>
      <c r="I139" s="17"/>
      <c r="J139" s="17">
        <f>F139+G139+H139</f>
        <v>180</v>
      </c>
      <c r="K139" s="77" t="s">
        <v>151</v>
      </c>
    </row>
    <row r="140" spans="1:11" ht="13.5" thickBot="1" x14ac:dyDescent="0.25">
      <c r="A140" s="185" t="s">
        <v>40</v>
      </c>
      <c r="B140" s="186"/>
      <c r="C140" s="186"/>
      <c r="D140" s="187"/>
      <c r="E140" s="43"/>
      <c r="F140" s="45">
        <f>F139</f>
        <v>60</v>
      </c>
      <c r="G140" s="45">
        <f>G139</f>
        <v>60</v>
      </c>
      <c r="H140" s="45">
        <f>H139</f>
        <v>60</v>
      </c>
      <c r="I140" s="45"/>
      <c r="J140" s="40">
        <f>F140+G140+H140</f>
        <v>180</v>
      </c>
      <c r="K140" s="44"/>
    </row>
    <row r="141" spans="1:11" x14ac:dyDescent="0.2">
      <c r="A141" s="288" t="s">
        <v>51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1:11" s="49" customFormat="1" ht="22.5" customHeight="1" x14ac:dyDescent="0.2">
      <c r="A142" s="243" t="s">
        <v>71</v>
      </c>
      <c r="B142" s="172" t="s">
        <v>52</v>
      </c>
      <c r="C142" s="250" t="s">
        <v>97</v>
      </c>
      <c r="D142" s="172" t="s">
        <v>87</v>
      </c>
      <c r="E142" s="1" t="s">
        <v>16</v>
      </c>
      <c r="F142" s="1">
        <f>F143+F144</f>
        <v>2962.2</v>
      </c>
      <c r="G142" s="1">
        <f>G143+G144</f>
        <v>3441.4</v>
      </c>
      <c r="H142" s="1">
        <f>H143+H144</f>
        <v>3689.6</v>
      </c>
      <c r="I142" s="1"/>
      <c r="J142" s="1">
        <f>F142+G142+H142</f>
        <v>10093.200000000001</v>
      </c>
      <c r="K142" s="197" t="s">
        <v>133</v>
      </c>
    </row>
    <row r="143" spans="1:11" s="49" customFormat="1" ht="22.5" x14ac:dyDescent="0.2">
      <c r="A143" s="228"/>
      <c r="B143" s="173"/>
      <c r="C143" s="286"/>
      <c r="D143" s="173"/>
      <c r="E143" s="1" t="s">
        <v>18</v>
      </c>
      <c r="F143" s="1">
        <v>2962.2</v>
      </c>
      <c r="G143" s="1">
        <v>3441.4</v>
      </c>
      <c r="H143" s="1">
        <v>3689.6</v>
      </c>
      <c r="I143" s="1"/>
      <c r="J143" s="1">
        <f>F143+G143+H143</f>
        <v>10093.200000000001</v>
      </c>
      <c r="K143" s="198"/>
    </row>
    <row r="144" spans="1:11" s="49" customFormat="1" ht="22.5" x14ac:dyDescent="0.2">
      <c r="A144" s="229"/>
      <c r="B144" s="174"/>
      <c r="C144" s="251"/>
      <c r="D144" s="174"/>
      <c r="E144" s="1" t="s">
        <v>19</v>
      </c>
      <c r="F144" s="1">
        <v>0</v>
      </c>
      <c r="G144" s="1">
        <v>0</v>
      </c>
      <c r="H144" s="1">
        <v>0</v>
      </c>
      <c r="I144" s="1"/>
      <c r="J144" s="1">
        <f>F144+G144+H144</f>
        <v>0</v>
      </c>
      <c r="K144" s="198"/>
    </row>
    <row r="145" spans="1:25" s="49" customFormat="1" ht="12.75" customHeight="1" thickBot="1" x14ac:dyDescent="0.25">
      <c r="A145" s="185" t="s">
        <v>40</v>
      </c>
      <c r="B145" s="186"/>
      <c r="C145" s="186"/>
      <c r="D145" s="187"/>
      <c r="E145" s="26"/>
      <c r="F145" s="29">
        <f>F142</f>
        <v>2962.2</v>
      </c>
      <c r="G145" s="29">
        <f>G142</f>
        <v>3441.4</v>
      </c>
      <c r="H145" s="29">
        <f>H142</f>
        <v>3689.6</v>
      </c>
      <c r="I145" s="29"/>
      <c r="J145" s="29">
        <f>F145+G145+H145</f>
        <v>10093.200000000001</v>
      </c>
      <c r="K145" s="285"/>
    </row>
    <row r="146" spans="1:25" s="49" customFormat="1" ht="12.75" customHeight="1" x14ac:dyDescent="0.2">
      <c r="A146" s="182" t="s">
        <v>53</v>
      </c>
      <c r="B146" s="183"/>
      <c r="C146" s="183"/>
      <c r="D146" s="183"/>
      <c r="E146" s="183"/>
      <c r="F146" s="183"/>
      <c r="G146" s="183"/>
      <c r="H146" s="183"/>
      <c r="I146" s="183"/>
      <c r="J146" s="183"/>
      <c r="K146" s="184"/>
    </row>
    <row r="147" spans="1:25" s="49" customFormat="1" ht="33" customHeight="1" x14ac:dyDescent="0.2">
      <c r="A147" s="207" t="s">
        <v>104</v>
      </c>
      <c r="B147" s="172" t="s">
        <v>54</v>
      </c>
      <c r="C147" s="209" t="s">
        <v>100</v>
      </c>
      <c r="D147" s="210" t="s">
        <v>87</v>
      </c>
      <c r="E147" s="172" t="s">
        <v>18</v>
      </c>
      <c r="F147" s="172">
        <v>51</v>
      </c>
      <c r="G147" s="210">
        <v>550</v>
      </c>
      <c r="H147" s="210">
        <v>160</v>
      </c>
      <c r="I147" s="210"/>
      <c r="J147" s="169">
        <f t="shared" ref="J147" si="43">F147+G147+H147</f>
        <v>761</v>
      </c>
      <c r="K147" s="250" t="s">
        <v>150</v>
      </c>
    </row>
    <row r="148" spans="1:25" s="49" customFormat="1" ht="26.25" customHeight="1" x14ac:dyDescent="0.2">
      <c r="A148" s="208"/>
      <c r="B148" s="173"/>
      <c r="C148" s="209"/>
      <c r="D148" s="211"/>
      <c r="E148" s="174"/>
      <c r="F148" s="174"/>
      <c r="G148" s="211"/>
      <c r="H148" s="211"/>
      <c r="I148" s="211"/>
      <c r="J148" s="169"/>
      <c r="K148" s="251"/>
    </row>
    <row r="149" spans="1:25" s="49" customFormat="1" ht="78.75" x14ac:dyDescent="0.2">
      <c r="A149" s="80" t="s">
        <v>109</v>
      </c>
      <c r="B149" s="174"/>
      <c r="C149" s="88" t="s">
        <v>98</v>
      </c>
      <c r="D149" s="81" t="s">
        <v>87</v>
      </c>
      <c r="E149" s="79" t="s">
        <v>18</v>
      </c>
      <c r="F149" s="79">
        <v>99.5</v>
      </c>
      <c r="G149" s="79">
        <v>1763</v>
      </c>
      <c r="H149" s="79">
        <v>1520</v>
      </c>
      <c r="I149" s="79"/>
      <c r="J149" s="79">
        <f>F149+G149+H149</f>
        <v>3382.5</v>
      </c>
      <c r="K149" s="132" t="s">
        <v>154</v>
      </c>
    </row>
    <row r="150" spans="1:25" s="49" customFormat="1" ht="12.75" customHeight="1" thickBot="1" x14ac:dyDescent="0.25">
      <c r="A150" s="185" t="s">
        <v>40</v>
      </c>
      <c r="B150" s="186"/>
      <c r="C150" s="186"/>
      <c r="D150" s="187"/>
      <c r="E150" s="29"/>
      <c r="F150" s="29">
        <f>F147+F149</f>
        <v>150.5</v>
      </c>
      <c r="G150" s="29">
        <f t="shared" ref="G150:J150" si="44">G147+G149</f>
        <v>2313</v>
      </c>
      <c r="H150" s="29">
        <f t="shared" si="44"/>
        <v>1680</v>
      </c>
      <c r="I150" s="29"/>
      <c r="J150" s="29">
        <f t="shared" si="44"/>
        <v>4143.5</v>
      </c>
      <c r="K150" s="58"/>
    </row>
    <row r="151" spans="1:25" s="49" customFormat="1" ht="12.75" customHeight="1" x14ac:dyDescent="0.2">
      <c r="A151" s="188" t="s">
        <v>57</v>
      </c>
      <c r="B151" s="189"/>
      <c r="C151" s="189"/>
      <c r="D151" s="189"/>
      <c r="E151" s="189"/>
      <c r="F151" s="189"/>
      <c r="G151" s="189"/>
      <c r="H151" s="189"/>
      <c r="I151" s="189"/>
      <c r="J151" s="189"/>
      <c r="K151" s="190"/>
    </row>
    <row r="152" spans="1:25" s="49" customFormat="1" ht="74.25" customHeight="1" x14ac:dyDescent="0.2">
      <c r="A152" s="53" t="s">
        <v>122</v>
      </c>
      <c r="B152" s="54" t="s">
        <v>58</v>
      </c>
      <c r="C152" s="88" t="s">
        <v>99</v>
      </c>
      <c r="D152" s="54" t="s">
        <v>87</v>
      </c>
      <c r="E152" s="22" t="s">
        <v>18</v>
      </c>
      <c r="F152" s="23">
        <v>1030</v>
      </c>
      <c r="G152" s="23">
        <v>1529</v>
      </c>
      <c r="H152" s="23">
        <v>530</v>
      </c>
      <c r="I152" s="23"/>
      <c r="J152" s="23">
        <f>F152+G152+H152</f>
        <v>3089</v>
      </c>
      <c r="K152" s="133" t="s">
        <v>144</v>
      </c>
    </row>
    <row r="153" spans="1:25" s="49" customFormat="1" ht="12.75" customHeight="1" thickBot="1" x14ac:dyDescent="0.25">
      <c r="A153" s="239" t="s">
        <v>40</v>
      </c>
      <c r="B153" s="240"/>
      <c r="C153" s="240"/>
      <c r="D153" s="241"/>
      <c r="E153" s="124"/>
      <c r="F153" s="131">
        <f>F152</f>
        <v>1030</v>
      </c>
      <c r="G153" s="131">
        <f t="shared" ref="G153:J153" si="45">G152</f>
        <v>1529</v>
      </c>
      <c r="H153" s="131">
        <f t="shared" si="45"/>
        <v>530</v>
      </c>
      <c r="I153" s="131"/>
      <c r="J153" s="131">
        <f t="shared" si="45"/>
        <v>3089</v>
      </c>
      <c r="K153" s="134"/>
    </row>
    <row r="154" spans="1:25" s="49" customFormat="1" ht="21" customHeight="1" thickBot="1" x14ac:dyDescent="0.25">
      <c r="A154" s="212" t="s">
        <v>128</v>
      </c>
      <c r="B154" s="213"/>
      <c r="C154" s="213"/>
      <c r="D154" s="213"/>
      <c r="E154" s="213"/>
      <c r="F154" s="213"/>
      <c r="G154" s="213"/>
      <c r="H154" s="213"/>
      <c r="I154" s="213"/>
      <c r="J154" s="213"/>
      <c r="K154" s="214"/>
    </row>
    <row r="155" spans="1:25" s="49" customFormat="1" x14ac:dyDescent="0.2">
      <c r="A155" s="252" t="s">
        <v>125</v>
      </c>
      <c r="B155" s="291"/>
      <c r="C155" s="195" t="s">
        <v>123</v>
      </c>
      <c r="D155" s="165" t="s">
        <v>87</v>
      </c>
      <c r="E155" s="101" t="s">
        <v>16</v>
      </c>
      <c r="F155" s="102">
        <f>F156+F157+F158</f>
        <v>1513.2</v>
      </c>
      <c r="G155" s="102">
        <f t="shared" ref="G155:H155" si="46">G156+G157+G158</f>
        <v>1811</v>
      </c>
      <c r="H155" s="102">
        <f t="shared" si="46"/>
        <v>0</v>
      </c>
      <c r="I155" s="102"/>
      <c r="J155" s="145">
        <f t="shared" ref="J155:J156" si="47">F155+G155+H155</f>
        <v>3324.2</v>
      </c>
      <c r="K155" s="164" t="s">
        <v>148</v>
      </c>
    </row>
    <row r="156" spans="1:25" s="49" customFormat="1" ht="22.5" x14ac:dyDescent="0.2">
      <c r="A156" s="252"/>
      <c r="B156" s="291"/>
      <c r="C156" s="195"/>
      <c r="D156" s="165"/>
      <c r="E156" s="100" t="s">
        <v>18</v>
      </c>
      <c r="F156" s="105">
        <v>75.7</v>
      </c>
      <c r="G156" s="105">
        <v>181</v>
      </c>
      <c r="H156" s="105">
        <v>0</v>
      </c>
      <c r="I156" s="105"/>
      <c r="J156" s="145">
        <f t="shared" si="47"/>
        <v>256.7</v>
      </c>
      <c r="K156" s="164"/>
    </row>
    <row r="157" spans="1:25" s="103" customFormat="1" ht="42.75" customHeight="1" x14ac:dyDescent="0.2">
      <c r="A157" s="252"/>
      <c r="B157" s="291"/>
      <c r="C157" s="195"/>
      <c r="D157" s="165"/>
      <c r="E157" s="99" t="s">
        <v>19</v>
      </c>
      <c r="F157" s="99">
        <v>1437.5</v>
      </c>
      <c r="G157" s="99">
        <v>1630</v>
      </c>
      <c r="H157" s="99">
        <v>0</v>
      </c>
      <c r="I157" s="99"/>
      <c r="J157" s="102">
        <f>F157+G157+H157</f>
        <v>3067.5</v>
      </c>
      <c r="K157" s="16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1:25" s="49" customFormat="1" ht="39" customHeight="1" thickBot="1" x14ac:dyDescent="0.25">
      <c r="A158" s="252"/>
      <c r="B158" s="291"/>
      <c r="C158" s="195"/>
      <c r="D158" s="165"/>
      <c r="E158" s="108" t="s">
        <v>33</v>
      </c>
      <c r="F158" s="108">
        <v>0</v>
      </c>
      <c r="G158" s="108">
        <v>0</v>
      </c>
      <c r="H158" s="108">
        <v>0</v>
      </c>
      <c r="I158" s="108"/>
      <c r="J158" s="105">
        <f t="shared" ref="J158:J159" si="48">F158</f>
        <v>0</v>
      </c>
      <c r="K158" s="164"/>
    </row>
    <row r="159" spans="1:25" s="49" customFormat="1" ht="20.25" customHeight="1" thickBot="1" x14ac:dyDescent="0.25">
      <c r="A159" s="179" t="s">
        <v>40</v>
      </c>
      <c r="B159" s="180"/>
      <c r="C159" s="180"/>
      <c r="D159" s="181"/>
      <c r="E159" s="32"/>
      <c r="F159" s="120">
        <f>F155</f>
        <v>1513.2</v>
      </c>
      <c r="G159" s="120">
        <f t="shared" ref="G159:H159" si="49">G155</f>
        <v>1811</v>
      </c>
      <c r="H159" s="120">
        <f t="shared" si="49"/>
        <v>0</v>
      </c>
      <c r="I159" s="120"/>
      <c r="J159" s="121">
        <f t="shared" si="48"/>
        <v>1513.2</v>
      </c>
      <c r="K159" s="122"/>
    </row>
    <row r="160" spans="1:25" s="49" customFormat="1" ht="20.25" customHeight="1" thickBot="1" x14ac:dyDescent="0.25">
      <c r="A160" s="277" t="s">
        <v>129</v>
      </c>
      <c r="B160" s="278"/>
      <c r="C160" s="278"/>
      <c r="D160" s="278"/>
      <c r="E160" s="278"/>
      <c r="F160" s="278"/>
      <c r="G160" s="278"/>
      <c r="H160" s="278"/>
      <c r="I160" s="278"/>
      <c r="J160" s="278"/>
      <c r="K160" s="279"/>
    </row>
    <row r="161" spans="1:11" s="49" customFormat="1" ht="33.75" customHeight="1" x14ac:dyDescent="0.2">
      <c r="A161" s="252" t="s">
        <v>135</v>
      </c>
      <c r="B161" s="281" t="s">
        <v>126</v>
      </c>
      <c r="C161" s="195" t="s">
        <v>124</v>
      </c>
      <c r="D161" s="165" t="s">
        <v>87</v>
      </c>
      <c r="E161" s="111" t="s">
        <v>16</v>
      </c>
      <c r="F161" s="116">
        <f>F162+F163+F164</f>
        <v>189.3</v>
      </c>
      <c r="G161" s="116">
        <f t="shared" ref="G161:I161" si="50">G162+G163+G164</f>
        <v>1240</v>
      </c>
      <c r="H161" s="116">
        <f t="shared" si="50"/>
        <v>2082</v>
      </c>
      <c r="I161" s="116">
        <f t="shared" si="50"/>
        <v>0</v>
      </c>
      <c r="J161" s="116">
        <f>F161+G161+H161</f>
        <v>3511.3</v>
      </c>
      <c r="K161" s="276" t="s">
        <v>147</v>
      </c>
    </row>
    <row r="162" spans="1:11" s="49" customFormat="1" ht="23.25" customHeight="1" x14ac:dyDescent="0.2">
      <c r="A162" s="252"/>
      <c r="B162" s="281"/>
      <c r="C162" s="195"/>
      <c r="D162" s="165"/>
      <c r="E162" s="110" t="s">
        <v>18</v>
      </c>
      <c r="F162" s="105">
        <v>189.3</v>
      </c>
      <c r="G162" s="105">
        <v>1240</v>
      </c>
      <c r="H162" s="105">
        <v>2082</v>
      </c>
      <c r="I162" s="105"/>
      <c r="J162" s="116">
        <f t="shared" ref="J162:J164" si="51">F162+G162+H162</f>
        <v>3511.3</v>
      </c>
      <c r="K162" s="164"/>
    </row>
    <row r="163" spans="1:11" s="49" customFormat="1" ht="26.25" customHeight="1" x14ac:dyDescent="0.2">
      <c r="A163" s="252"/>
      <c r="B163" s="281"/>
      <c r="C163" s="195"/>
      <c r="D163" s="165"/>
      <c r="E163" s="112" t="s">
        <v>19</v>
      </c>
      <c r="F163" s="112">
        <v>0</v>
      </c>
      <c r="G163" s="112">
        <v>0</v>
      </c>
      <c r="H163" s="112">
        <v>0</v>
      </c>
      <c r="I163" s="112">
        <v>0</v>
      </c>
      <c r="J163" s="116">
        <f t="shared" si="51"/>
        <v>0</v>
      </c>
      <c r="K163" s="164"/>
    </row>
    <row r="164" spans="1:11" s="49" customFormat="1" ht="27" customHeight="1" thickBot="1" x14ac:dyDescent="0.25">
      <c r="A164" s="280"/>
      <c r="B164" s="208"/>
      <c r="C164" s="196"/>
      <c r="D164" s="168"/>
      <c r="E164" s="109" t="s">
        <v>33</v>
      </c>
      <c r="F164" s="109">
        <v>0</v>
      </c>
      <c r="G164" s="109">
        <v>0</v>
      </c>
      <c r="H164" s="109">
        <v>0</v>
      </c>
      <c r="I164" s="109">
        <v>0</v>
      </c>
      <c r="J164" s="116">
        <f t="shared" si="51"/>
        <v>0</v>
      </c>
      <c r="K164" s="171"/>
    </row>
    <row r="165" spans="1:11" s="49" customFormat="1" ht="27" customHeight="1" thickBot="1" x14ac:dyDescent="0.25">
      <c r="A165" s="179" t="s">
        <v>40</v>
      </c>
      <c r="B165" s="180"/>
      <c r="C165" s="180"/>
      <c r="D165" s="181"/>
      <c r="E165" s="112"/>
      <c r="F165" s="113">
        <f>F162+F163+F164</f>
        <v>189.3</v>
      </c>
      <c r="G165" s="113">
        <f t="shared" ref="G165:J165" si="52">G162+G163+G164</f>
        <v>1240</v>
      </c>
      <c r="H165" s="113">
        <f t="shared" si="52"/>
        <v>2082</v>
      </c>
      <c r="I165" s="113">
        <f t="shared" si="52"/>
        <v>0</v>
      </c>
      <c r="J165" s="113">
        <f t="shared" si="52"/>
        <v>3511.3</v>
      </c>
      <c r="K165" s="119"/>
    </row>
    <row r="166" spans="1:11" ht="26.25" customHeight="1" thickBot="1" x14ac:dyDescent="0.25">
      <c r="A166" s="231" t="s">
        <v>44</v>
      </c>
      <c r="B166" s="232"/>
      <c r="C166" s="232"/>
      <c r="D166" s="233"/>
      <c r="E166" s="59"/>
      <c r="F166" s="60">
        <f>F22+F65+F75+F115+F127+F134+F137+F145+F150+F153+F159+F165+F140</f>
        <v>2110437.2999999998</v>
      </c>
      <c r="G166" s="60">
        <f t="shared" ref="G166:J166" si="53">G22+G65+G75+G115+G127+G134+G137+G145+G150+G153+G159+G165+G140</f>
        <v>2188068.8449999997</v>
      </c>
      <c r="H166" s="60">
        <f t="shared" si="53"/>
        <v>2242806.2739999997</v>
      </c>
      <c r="I166" s="60">
        <f t="shared" si="53"/>
        <v>0</v>
      </c>
      <c r="J166" s="60">
        <f t="shared" si="53"/>
        <v>6539501.4189999998</v>
      </c>
      <c r="K166" s="61"/>
    </row>
  </sheetData>
  <mergeCells count="173">
    <mergeCell ref="K161:K164"/>
    <mergeCell ref="A160:K160"/>
    <mergeCell ref="A161:A164"/>
    <mergeCell ref="B161:B164"/>
    <mergeCell ref="C161:C164"/>
    <mergeCell ref="D161:D164"/>
    <mergeCell ref="A165:D165"/>
    <mergeCell ref="A115:D115"/>
    <mergeCell ref="K142:K145"/>
    <mergeCell ref="A145:D145"/>
    <mergeCell ref="A140:D140"/>
    <mergeCell ref="A117:A120"/>
    <mergeCell ref="A142:A144"/>
    <mergeCell ref="A129:A133"/>
    <mergeCell ref="B129:B133"/>
    <mergeCell ref="C129:C133"/>
    <mergeCell ref="D129:D133"/>
    <mergeCell ref="B142:B144"/>
    <mergeCell ref="C142:C144"/>
    <mergeCell ref="D142:D144"/>
    <mergeCell ref="C117:C120"/>
    <mergeCell ref="A141:K141"/>
    <mergeCell ref="B155:B158"/>
    <mergeCell ref="C155:C158"/>
    <mergeCell ref="A34:A38"/>
    <mergeCell ref="B62:B64"/>
    <mergeCell ref="C59:C61"/>
    <mergeCell ref="A82:A86"/>
    <mergeCell ref="B82:B86"/>
    <mergeCell ref="C82:C86"/>
    <mergeCell ref="D82:D86"/>
    <mergeCell ref="A65:D65"/>
    <mergeCell ref="A87:A89"/>
    <mergeCell ref="B77:B81"/>
    <mergeCell ref="C77:C81"/>
    <mergeCell ref="D77:D81"/>
    <mergeCell ref="C87:C89"/>
    <mergeCell ref="B68:B70"/>
    <mergeCell ref="A68:A70"/>
    <mergeCell ref="C68:C70"/>
    <mergeCell ref="A66:K66"/>
    <mergeCell ref="D68:D70"/>
    <mergeCell ref="K68:K74"/>
    <mergeCell ref="K24:K43"/>
    <mergeCell ref="B44:B47"/>
    <mergeCell ref="A62:A64"/>
    <mergeCell ref="K44:K55"/>
    <mergeCell ref="C44:C47"/>
    <mergeCell ref="B12:B15"/>
    <mergeCell ref="C12:C15"/>
    <mergeCell ref="D12:D15"/>
    <mergeCell ref="C62:C64"/>
    <mergeCell ref="D62:D64"/>
    <mergeCell ref="C24:C28"/>
    <mergeCell ref="D24:D28"/>
    <mergeCell ref="A23:K23"/>
    <mergeCell ref="C39:C43"/>
    <mergeCell ref="A39:A43"/>
    <mergeCell ref="B16:B21"/>
    <mergeCell ref="C16:C21"/>
    <mergeCell ref="D16:D21"/>
    <mergeCell ref="D29:D33"/>
    <mergeCell ref="K6:K22"/>
    <mergeCell ref="B48:B51"/>
    <mergeCell ref="B52:B55"/>
    <mergeCell ref="B56:B58"/>
    <mergeCell ref="B59:B61"/>
    <mergeCell ref="D34:D38"/>
    <mergeCell ref="B34:B38"/>
    <mergeCell ref="C6:C11"/>
    <mergeCell ref="D6:D11"/>
    <mergeCell ref="A16:A21"/>
    <mergeCell ref="A166:D166"/>
    <mergeCell ref="A127:D127"/>
    <mergeCell ref="A128:K128"/>
    <mergeCell ref="A138:K138"/>
    <mergeCell ref="A137:D137"/>
    <mergeCell ref="A134:D134"/>
    <mergeCell ref="K56:K65"/>
    <mergeCell ref="A29:A33"/>
    <mergeCell ref="B39:B43"/>
    <mergeCell ref="A75:D75"/>
    <mergeCell ref="A56:A58"/>
    <mergeCell ref="D56:D58"/>
    <mergeCell ref="C56:C58"/>
    <mergeCell ref="A59:A61"/>
    <mergeCell ref="A77:A81"/>
    <mergeCell ref="D109:D114"/>
    <mergeCell ref="D59:D61"/>
    <mergeCell ref="G147:G148"/>
    <mergeCell ref="H147:H148"/>
    <mergeCell ref="I147:I148"/>
    <mergeCell ref="J147:J148"/>
    <mergeCell ref="K147:K148"/>
    <mergeCell ref="A153:D153"/>
    <mergeCell ref="A155:A158"/>
    <mergeCell ref="A12:A15"/>
    <mergeCell ref="B29:B33"/>
    <mergeCell ref="A90:A93"/>
    <mergeCell ref="C109:C114"/>
    <mergeCell ref="A94:A98"/>
    <mergeCell ref="A99:A103"/>
    <mergeCell ref="C105:C108"/>
    <mergeCell ref="D105:D108"/>
    <mergeCell ref="A1:K2"/>
    <mergeCell ref="E3:J3"/>
    <mergeCell ref="K3:K4"/>
    <mergeCell ref="D3:D4"/>
    <mergeCell ref="C3:C4"/>
    <mergeCell ref="B3:B4"/>
    <mergeCell ref="A3:A4"/>
    <mergeCell ref="B94:B98"/>
    <mergeCell ref="C94:C98"/>
    <mergeCell ref="D94:D98"/>
    <mergeCell ref="A5:K5"/>
    <mergeCell ref="D87:D89"/>
    <mergeCell ref="A76:K76"/>
    <mergeCell ref="A24:A28"/>
    <mergeCell ref="B24:B28"/>
    <mergeCell ref="D39:D43"/>
    <mergeCell ref="A6:A11"/>
    <mergeCell ref="C34:C38"/>
    <mergeCell ref="A22:E22"/>
    <mergeCell ref="C29:C33"/>
    <mergeCell ref="B6:B11"/>
    <mergeCell ref="A159:D159"/>
    <mergeCell ref="A146:K146"/>
    <mergeCell ref="A150:D150"/>
    <mergeCell ref="A151:K151"/>
    <mergeCell ref="A116:K116"/>
    <mergeCell ref="K109:K114"/>
    <mergeCell ref="K117:K125"/>
    <mergeCell ref="A135:K135"/>
    <mergeCell ref="K129:K133"/>
    <mergeCell ref="D117:D120"/>
    <mergeCell ref="A121:A124"/>
    <mergeCell ref="D121:D124"/>
    <mergeCell ref="A147:A148"/>
    <mergeCell ref="B147:B149"/>
    <mergeCell ref="C147:C148"/>
    <mergeCell ref="D147:D148"/>
    <mergeCell ref="E147:E148"/>
    <mergeCell ref="F147:F148"/>
    <mergeCell ref="A154:K154"/>
    <mergeCell ref="K155:K158"/>
    <mergeCell ref="D155:D158"/>
    <mergeCell ref="K77:K103"/>
    <mergeCell ref="D90:D93"/>
    <mergeCell ref="C90:C93"/>
    <mergeCell ref="B90:B93"/>
    <mergeCell ref="B87:B89"/>
    <mergeCell ref="C99:C103"/>
    <mergeCell ref="D99:D103"/>
    <mergeCell ref="C121:C124"/>
    <mergeCell ref="B105:B108"/>
    <mergeCell ref="K105:K108"/>
    <mergeCell ref="B117:B125"/>
    <mergeCell ref="C48:C51"/>
    <mergeCell ref="C52:C55"/>
    <mergeCell ref="D48:D51"/>
    <mergeCell ref="D52:D55"/>
    <mergeCell ref="D44:D47"/>
    <mergeCell ref="A44:A47"/>
    <mergeCell ref="A48:A51"/>
    <mergeCell ref="A52:A55"/>
    <mergeCell ref="A109:A114"/>
    <mergeCell ref="B109:B114"/>
    <mergeCell ref="A105:A108"/>
    <mergeCell ref="B72:B74"/>
    <mergeCell ref="A72:A74"/>
    <mergeCell ref="C72:C74"/>
    <mergeCell ref="D72:D74"/>
    <mergeCell ref="B99:B103"/>
  </mergeCells>
  <phoneticPr fontId="0" type="noConversion"/>
  <pageMargins left="0.59055118110236227" right="0.19685039370078741" top="0.19685039370078741" bottom="0.19685039370078741" header="0.11811023622047245" footer="0.1181102362204724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 x14ac:dyDescent="0.2">
      <c r="B1" s="2" t="s">
        <v>2</v>
      </c>
      <c r="C1" s="3"/>
      <c r="D1" s="8"/>
      <c r="E1" s="8"/>
    </row>
    <row r="2" spans="2:5" x14ac:dyDescent="0.2">
      <c r="B2" s="2" t="s">
        <v>3</v>
      </c>
      <c r="C2" s="3"/>
      <c r="D2" s="8"/>
      <c r="E2" s="8"/>
    </row>
    <row r="3" spans="2:5" x14ac:dyDescent="0.2">
      <c r="B3" s="4"/>
      <c r="C3" s="4"/>
      <c r="D3" s="9"/>
      <c r="E3" s="9"/>
    </row>
    <row r="4" spans="2:5" ht="38.25" x14ac:dyDescent="0.2">
      <c r="B4" s="5" t="s">
        <v>4</v>
      </c>
      <c r="C4" s="4"/>
      <c r="D4" s="9"/>
      <c r="E4" s="9"/>
    </row>
    <row r="5" spans="2:5" x14ac:dyDescent="0.2">
      <c r="B5" s="4"/>
      <c r="C5" s="4"/>
      <c r="D5" s="9"/>
      <c r="E5" s="9"/>
    </row>
    <row r="6" spans="2:5" ht="25.5" x14ac:dyDescent="0.2">
      <c r="B6" s="2" t="s">
        <v>5</v>
      </c>
      <c r="C6" s="3"/>
      <c r="D6" s="8"/>
      <c r="E6" s="10" t="s">
        <v>6</v>
      </c>
    </row>
    <row r="7" spans="2:5" ht="13.5" thickBot="1" x14ac:dyDescent="0.25">
      <c r="B7" s="4"/>
      <c r="C7" s="4"/>
      <c r="D7" s="9"/>
      <c r="E7" s="9"/>
    </row>
    <row r="8" spans="2:5" ht="39" thickBot="1" x14ac:dyDescent="0.25">
      <c r="B8" s="6" t="s">
        <v>7</v>
      </c>
      <c r="C8" s="7"/>
      <c r="D8" s="11"/>
      <c r="E8" s="12">
        <v>3</v>
      </c>
    </row>
    <row r="9" spans="2:5" x14ac:dyDescent="0.2">
      <c r="B9" s="4"/>
      <c r="C9" s="4"/>
      <c r="D9" s="9"/>
      <c r="E9" s="9"/>
    </row>
    <row r="10" spans="2:5" x14ac:dyDescent="0.2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нигматулинаои</cp:lastModifiedBy>
  <cp:lastPrinted>2019-08-05T08:07:22Z</cp:lastPrinted>
  <dcterms:created xsi:type="dcterms:W3CDTF">1996-10-08T23:32:33Z</dcterms:created>
  <dcterms:modified xsi:type="dcterms:W3CDTF">2019-11-14T05:57:20Z</dcterms:modified>
</cp:coreProperties>
</file>