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0" windowWidth="9720" windowHeight="7140" activeTab="2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calcPr calcId="125725"/>
</workbook>
</file>

<file path=xl/calcChain.xml><?xml version="1.0" encoding="utf-8"?>
<calcChain xmlns="http://schemas.openxmlformats.org/spreadsheetml/2006/main">
  <c r="I57" i="3"/>
  <c r="I78" l="1"/>
  <c r="I82"/>
  <c r="I153" l="1"/>
  <c r="I25" l="1"/>
  <c r="K104" l="1"/>
  <c r="H7" l="1"/>
  <c r="H8"/>
  <c r="H9"/>
  <c r="H10"/>
  <c r="H11"/>
  <c r="H164" l="1"/>
  <c r="H158"/>
  <c r="K154"/>
  <c r="G153"/>
  <c r="H153"/>
  <c r="F153"/>
  <c r="H143"/>
  <c r="H119"/>
  <c r="H118" s="1"/>
  <c r="H122"/>
  <c r="H106"/>
  <c r="I99"/>
  <c r="H94"/>
  <c r="H90"/>
  <c r="H87"/>
  <c r="H82"/>
  <c r="H81"/>
  <c r="H80"/>
  <c r="H79"/>
  <c r="H78"/>
  <c r="H72"/>
  <c r="H70"/>
  <c r="H69"/>
  <c r="H62"/>
  <c r="H59"/>
  <c r="H58"/>
  <c r="H57"/>
  <c r="H52"/>
  <c r="H48"/>
  <c r="H47"/>
  <c r="H46"/>
  <c r="H45"/>
  <c r="H39"/>
  <c r="H34"/>
  <c r="H29"/>
  <c r="H28"/>
  <c r="H27"/>
  <c r="H26"/>
  <c r="H25"/>
  <c r="H16"/>
  <c r="H12"/>
  <c r="K153" l="1"/>
  <c r="H77"/>
  <c r="H68"/>
  <c r="H56"/>
  <c r="H44"/>
  <c r="H24"/>
  <c r="H6"/>
  <c r="F10"/>
  <c r="F8"/>
  <c r="K159" l="1"/>
  <c r="K160"/>
  <c r="K127" l="1"/>
  <c r="I27" l="1"/>
  <c r="G27"/>
  <c r="G29"/>
  <c r="G175" l="1"/>
  <c r="I175"/>
  <c r="J175"/>
  <c r="F175"/>
  <c r="K175" l="1"/>
  <c r="G46"/>
  <c r="I46"/>
  <c r="F46"/>
  <c r="G10" l="1"/>
  <c r="I10"/>
  <c r="G7"/>
  <c r="I7"/>
  <c r="F7"/>
  <c r="G8"/>
  <c r="I8"/>
  <c r="I9"/>
  <c r="G9"/>
  <c r="F9"/>
  <c r="K137" l="1"/>
  <c r="K131"/>
  <c r="K132"/>
  <c r="K133"/>
  <c r="K134"/>
  <c r="K123"/>
  <c r="K124"/>
  <c r="K125"/>
  <c r="K126"/>
  <c r="K108"/>
  <c r="K109"/>
  <c r="K111"/>
  <c r="K112"/>
  <c r="K113"/>
  <c r="K114"/>
  <c r="K115"/>
  <c r="K93"/>
  <c r="K95"/>
  <c r="K96"/>
  <c r="K97"/>
  <c r="K98"/>
  <c r="K100"/>
  <c r="K101"/>
  <c r="K102"/>
  <c r="K103"/>
  <c r="K105"/>
  <c r="K107"/>
  <c r="K83"/>
  <c r="K84"/>
  <c r="K85"/>
  <c r="K86"/>
  <c r="K88"/>
  <c r="K89"/>
  <c r="K91"/>
  <c r="K92"/>
  <c r="K71"/>
  <c r="K73"/>
  <c r="K74"/>
  <c r="K67"/>
  <c r="K51"/>
  <c r="K53"/>
  <c r="K54"/>
  <c r="K55"/>
  <c r="K60"/>
  <c r="K61"/>
  <c r="K63"/>
  <c r="K64"/>
  <c r="K38"/>
  <c r="K40"/>
  <c r="K41"/>
  <c r="K42"/>
  <c r="K43"/>
  <c r="K46"/>
  <c r="K49"/>
  <c r="K50"/>
  <c r="K30"/>
  <c r="K31"/>
  <c r="K32"/>
  <c r="K33"/>
  <c r="K35"/>
  <c r="K36"/>
  <c r="K37"/>
  <c r="K19"/>
  <c r="K20"/>
  <c r="K21"/>
  <c r="K7"/>
  <c r="K8"/>
  <c r="K9"/>
  <c r="K10"/>
  <c r="K13"/>
  <c r="K14"/>
  <c r="K15"/>
  <c r="K17"/>
  <c r="K18"/>
  <c r="G176"/>
  <c r="I176"/>
  <c r="J176"/>
  <c r="F176"/>
  <c r="J173"/>
  <c r="J172"/>
  <c r="J171"/>
  <c r="G78"/>
  <c r="F78"/>
  <c r="K176" l="1"/>
  <c r="K78"/>
  <c r="J44"/>
  <c r="K165"/>
  <c r="K166"/>
  <c r="K167"/>
  <c r="G168"/>
  <c r="I168"/>
  <c r="J168"/>
  <c r="F168"/>
  <c r="J164"/>
  <c r="I164"/>
  <c r="G164"/>
  <c r="F164"/>
  <c r="K168" l="1"/>
  <c r="K164"/>
  <c r="G52"/>
  <c r="I52"/>
  <c r="F52"/>
  <c r="G48"/>
  <c r="I48"/>
  <c r="F48"/>
  <c r="K52" l="1"/>
  <c r="K48"/>
  <c r="K161"/>
  <c r="G158"/>
  <c r="G162" s="1"/>
  <c r="I158"/>
  <c r="F158"/>
  <c r="I162"/>
  <c r="G156"/>
  <c r="I156"/>
  <c r="F156"/>
  <c r="F162" l="1"/>
  <c r="K162" s="1"/>
  <c r="K158"/>
  <c r="J81"/>
  <c r="J174" s="1"/>
  <c r="J178" s="1"/>
  <c r="G81"/>
  <c r="I81"/>
  <c r="F81"/>
  <c r="G80"/>
  <c r="I80"/>
  <c r="F80"/>
  <c r="G79"/>
  <c r="I79"/>
  <c r="F79"/>
  <c r="G99"/>
  <c r="F99"/>
  <c r="F77" l="1"/>
  <c r="K99"/>
  <c r="K79"/>
  <c r="K81"/>
  <c r="I172"/>
  <c r="I77"/>
  <c r="G77"/>
  <c r="K80"/>
  <c r="J65"/>
  <c r="I47"/>
  <c r="G47"/>
  <c r="F47"/>
  <c r="I45"/>
  <c r="G45"/>
  <c r="F45"/>
  <c r="G16"/>
  <c r="I16"/>
  <c r="F16"/>
  <c r="K77" l="1"/>
  <c r="I44"/>
  <c r="K47"/>
  <c r="K16"/>
  <c r="F44"/>
  <c r="K45"/>
  <c r="G44"/>
  <c r="F27"/>
  <c r="F29"/>
  <c r="K44" l="1"/>
  <c r="G106"/>
  <c r="I106"/>
  <c r="F106"/>
  <c r="K106" l="1"/>
  <c r="G58"/>
  <c r="I58"/>
  <c r="F58"/>
  <c r="G57"/>
  <c r="F57"/>
  <c r="K57" l="1"/>
  <c r="K58"/>
  <c r="F6"/>
  <c r="F22" s="1"/>
  <c r="G6" l="1"/>
  <c r="G70"/>
  <c r="I70"/>
  <c r="F70"/>
  <c r="G69"/>
  <c r="I69"/>
  <c r="F69"/>
  <c r="K70" l="1"/>
  <c r="K69"/>
  <c r="G119"/>
  <c r="I119"/>
  <c r="F119"/>
  <c r="K119" l="1"/>
  <c r="K148"/>
  <c r="G151"/>
  <c r="I151"/>
  <c r="F151"/>
  <c r="K150" l="1"/>
  <c r="K151" s="1"/>
  <c r="K155" l="1"/>
  <c r="K156" l="1"/>
  <c r="I34"/>
  <c r="G26" l="1"/>
  <c r="I26"/>
  <c r="I173" s="1"/>
  <c r="F26"/>
  <c r="G28"/>
  <c r="G174" s="1"/>
  <c r="F28"/>
  <c r="I28"/>
  <c r="I174" s="1"/>
  <c r="F25"/>
  <c r="G25"/>
  <c r="G171" s="1"/>
  <c r="I171"/>
  <c r="K26" l="1"/>
  <c r="G173"/>
  <c r="I178"/>
  <c r="K25"/>
  <c r="F171"/>
  <c r="K171" s="1"/>
  <c r="G172"/>
  <c r="K27"/>
  <c r="K28"/>
  <c r="F174"/>
  <c r="K174" s="1"/>
  <c r="G34"/>
  <c r="F34"/>
  <c r="G178" l="1"/>
  <c r="K34"/>
  <c r="I39"/>
  <c r="I29"/>
  <c r="I24" l="1"/>
  <c r="G39" l="1"/>
  <c r="F39"/>
  <c r="K39" l="1"/>
  <c r="G122"/>
  <c r="G118"/>
  <c r="G128" s="1"/>
  <c r="I87" l="1"/>
  <c r="G59" l="1"/>
  <c r="G110" l="1"/>
  <c r="I110"/>
  <c r="F110"/>
  <c r="K110" s="1"/>
  <c r="G11" l="1"/>
  <c r="I11"/>
  <c r="F11"/>
  <c r="G72"/>
  <c r="I72"/>
  <c r="F72"/>
  <c r="I68"/>
  <c r="I75" s="1"/>
  <c r="F68"/>
  <c r="G12"/>
  <c r="G94"/>
  <c r="I94"/>
  <c r="F94"/>
  <c r="G90"/>
  <c r="I90"/>
  <c r="F90"/>
  <c r="G87"/>
  <c r="F87"/>
  <c r="G82"/>
  <c r="I116"/>
  <c r="J116"/>
  <c r="J169" s="1"/>
  <c r="F82"/>
  <c r="I138"/>
  <c r="G130"/>
  <c r="G135" s="1"/>
  <c r="I130"/>
  <c r="I135" s="1"/>
  <c r="F130"/>
  <c r="G62"/>
  <c r="I62"/>
  <c r="F62"/>
  <c r="K144"/>
  <c r="K145"/>
  <c r="G143"/>
  <c r="G146" s="1"/>
  <c r="I143"/>
  <c r="I146" s="1"/>
  <c r="F143"/>
  <c r="F146" s="1"/>
  <c r="I6"/>
  <c r="K6" s="1"/>
  <c r="G138"/>
  <c r="F138"/>
  <c r="K138" s="1"/>
  <c r="K140"/>
  <c r="G141"/>
  <c r="I141"/>
  <c r="F141"/>
  <c r="F121"/>
  <c r="F120"/>
  <c r="I122"/>
  <c r="F122"/>
  <c r="K122" s="1"/>
  <c r="I59"/>
  <c r="F59"/>
  <c r="F24"/>
  <c r="I12"/>
  <c r="F12"/>
  <c r="K62" l="1"/>
  <c r="K59"/>
  <c r="K87"/>
  <c r="K94"/>
  <c r="K82"/>
  <c r="K11"/>
  <c r="K90"/>
  <c r="G24"/>
  <c r="K24" s="1"/>
  <c r="K29"/>
  <c r="K12"/>
  <c r="K72"/>
  <c r="F75"/>
  <c r="F172"/>
  <c r="K120"/>
  <c r="F173"/>
  <c r="K173" s="1"/>
  <c r="K121"/>
  <c r="K130"/>
  <c r="K135" s="1"/>
  <c r="G116"/>
  <c r="F135"/>
  <c r="G68"/>
  <c r="G75" s="1"/>
  <c r="K143"/>
  <c r="I22"/>
  <c r="F118"/>
  <c r="F128" s="1"/>
  <c r="I118"/>
  <c r="I128" s="1"/>
  <c r="G56"/>
  <c r="K141"/>
  <c r="K146"/>
  <c r="I56"/>
  <c r="I65" s="1"/>
  <c r="F56"/>
  <c r="G22"/>
  <c r="G65" l="1"/>
  <c r="G169" s="1"/>
  <c r="I169"/>
  <c r="K68"/>
  <c r="K75"/>
  <c r="K172"/>
  <c r="K178" s="1"/>
  <c r="F178"/>
  <c r="F65"/>
  <c r="K56"/>
  <c r="K128"/>
  <c r="K118"/>
  <c r="F116"/>
  <c r="K22"/>
  <c r="K65" l="1"/>
  <c r="K116"/>
  <c r="F169"/>
  <c r="K169" l="1"/>
</calcChain>
</file>

<file path=xl/sharedStrings.xml><?xml version="1.0" encoding="utf-8"?>
<sst xmlns="http://schemas.openxmlformats.org/spreadsheetml/2006/main" count="347" uniqueCount="164">
  <si>
    <t>№ п/п</t>
  </si>
  <si>
    <t>Всего</t>
  </si>
  <si>
    <t>Отчет о совместимости для Реестр муниципальных целевых программ,утвержд. постан. ММР на 2012 г..xls</t>
  </si>
  <si>
    <t>Дата отчета: 30.09.2011 17:00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</si>
  <si>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</si>
  <si>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</si>
  <si>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</si>
  <si>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</si>
  <si>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Период действия муниципальной программы</t>
  </si>
  <si>
    <t>Муниципальный заказчик, инициатор разработки муниципальной  программы (МП)</t>
  </si>
  <si>
    <t>Сумма по программе, тыс.руб.</t>
  </si>
  <si>
    <t>Дата утверждения МП постановлением  ММР</t>
  </si>
  <si>
    <t xml:space="preserve">Администрация ММР Отдел информации и общественных отношений </t>
  </si>
  <si>
    <t>Отдел ЖКХ, ТЭК, транспорта и связи</t>
  </si>
  <si>
    <t>Итого по отделу:</t>
  </si>
  <si>
    <t>Администрация ММР Управление по ЖКХ и жилищной политике Отдел ЖКХ, ТЭК, транспорта и связи АММР</t>
  </si>
  <si>
    <t>Комитет образования администрации ММР</t>
  </si>
  <si>
    <t xml:space="preserve">Комитет образования администрации ММР </t>
  </si>
  <si>
    <t>всего</t>
  </si>
  <si>
    <t>источник финансирования</t>
  </si>
  <si>
    <t>местный бюджет</t>
  </si>
  <si>
    <t>областной бюджет</t>
  </si>
  <si>
    <t>внебюджет</t>
  </si>
  <si>
    <t>Наименование муниципальной программы/подпрограммы</t>
  </si>
  <si>
    <t>подпрограмма "Развитие системы дошкольного образования"</t>
  </si>
  <si>
    <t>1.1.</t>
  </si>
  <si>
    <t>1.2.</t>
  </si>
  <si>
    <t>Отдел информации и общественных отношений администрации ММР</t>
  </si>
  <si>
    <t>2.1.</t>
  </si>
  <si>
    <t>2.2.</t>
  </si>
  <si>
    <t xml:space="preserve">Управление экономического развития администрации ММР </t>
  </si>
  <si>
    <t>Управление культуры, спорта и молодежной политики администрации ММР</t>
  </si>
  <si>
    <t>3.1.</t>
  </si>
  <si>
    <t>3.2.</t>
  </si>
  <si>
    <t>2015-2020 г.</t>
  </si>
  <si>
    <t>федеральный бюджет</t>
  </si>
  <si>
    <t>подпрограмма "Обеспечение жилыми помещениями молодых семей ММР"</t>
  </si>
  <si>
    <t>6.1.</t>
  </si>
  <si>
    <t>6.2.</t>
  </si>
  <si>
    <t>подпрограмма "Повышение качества водоснабжения и водоотведения в ММР на 2015-2020 гг."</t>
  </si>
  <si>
    <t>подпрограмма "Энергосбережение и повышение энергетической эффективности ММР на 2015-2020 гг."</t>
  </si>
  <si>
    <t>подпрограмма "Устойчивое развитие сельских территорий ММР Саратовской области на 2015-2020 гг."</t>
  </si>
  <si>
    <t xml:space="preserve">Управление экономического развития и торговли </t>
  </si>
  <si>
    <t>Итого по отделу</t>
  </si>
  <si>
    <t>Управление сельского хозяйства</t>
  </si>
  <si>
    <t>Управление сельского хозяйства администрации ММР</t>
  </si>
  <si>
    <t>программа "Развитие сельского хозяйства в ММР на 2015-2020 г"</t>
  </si>
  <si>
    <t>ИТОГО</t>
  </si>
  <si>
    <t>Правовое управление</t>
  </si>
  <si>
    <t>Отдел кадров</t>
  </si>
  <si>
    <t>Правовое управление администрации ММР</t>
  </si>
  <si>
    <t>Отдел кадров администрации ММР</t>
  </si>
  <si>
    <t>подпрограмма "Доступная среда"</t>
  </si>
  <si>
    <t>2015-2020 гг.</t>
  </si>
  <si>
    <t>подпрограмма "Развитие системы общего и дополнительного образования"</t>
  </si>
  <si>
    <t>Отдел по защите информации</t>
  </si>
  <si>
    <t>Отдел по защите информации адинистрации ММР</t>
  </si>
  <si>
    <t>Отдел строительства и архитектуры</t>
  </si>
  <si>
    <t>Отдел строительства и архитектуры администрации ММР</t>
  </si>
  <si>
    <t>2019 г.</t>
  </si>
  <si>
    <t>2020 г.</t>
  </si>
  <si>
    <t>Управление земельно-имущественных отношений</t>
  </si>
  <si>
    <t>Управление земельно-имущественных отношений администрации ММР</t>
  </si>
  <si>
    <t>программа "Развитие жилищно-коммунальной инфраструктуры ММР на 2015-2020 гг."</t>
  </si>
  <si>
    <t>спонсорская помощь</t>
  </si>
  <si>
    <t>7.</t>
  </si>
  <si>
    <t>2011-2020 гг.</t>
  </si>
  <si>
    <t>программа "Модернизация и реформирование жилищно-коммунального хозяйства Марксовского муниципального района на 2011-2020 годы"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</si>
  <si>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</si>
  <si>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</si>
  <si>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</si>
  <si>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</si>
  <si>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</si>
  <si>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</si>
  <si>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</si>
  <si>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</si>
  <si>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11.08.2011 г. № 1971-н, </t>
    </r>
    <r>
      <rPr>
        <sz val="8"/>
        <rFont val="Arial"/>
        <family val="2"/>
        <charset val="204"/>
      </rPr>
      <t>16.04.2014 г. № 744-н</t>
    </r>
  </si>
  <si>
    <t>средства собств. жилья</t>
  </si>
  <si>
    <t>средства муницип. дорожного фонда</t>
  </si>
  <si>
    <t>2.3.</t>
  </si>
  <si>
    <t>2018г.</t>
  </si>
  <si>
    <t>2021 г.</t>
  </si>
  <si>
    <t>2018-2020 г.</t>
  </si>
  <si>
    <t>МП "Развитие образования Марксовского муниципального района на 2018-2020годы"</t>
  </si>
  <si>
    <t>МП "Развитие культуры на территории Марксовского муниципального района Саратовской области на 2018-2020 годы"</t>
  </si>
  <si>
    <t>2018-2020г.</t>
  </si>
  <si>
    <t>подпрограмма "Сохранение и развитие дополнительного образования в сфере культуры и искусства Марксовского района на 2018-2020г."</t>
  </si>
  <si>
    <t>подпрограмма "Сохранение и развитие библиотечной и культурно-досуговой деятельности на 2018-2020 г."</t>
  </si>
  <si>
    <t>подпрограмма "Поддержка муниципальных образований Марксовского муниципального района в сфере культуры" на 2018-2020 г."</t>
  </si>
  <si>
    <t>подпрограмма "Развитие физической культуры и спорта в ММР" на 2018-2020 г.</t>
  </si>
  <si>
    <t>2018-2020гг.</t>
  </si>
  <si>
    <t>2018-2020 гг.</t>
  </si>
  <si>
    <t>подпрограмма "Профилактика правонарушений в Марксовском муниципальном районе на 2018-2020гг."</t>
  </si>
  <si>
    <t>подпрограмма "Комплексные меры проитиводействия злоупотреблению наркотиками и их незаконному обороту в Марксовском муниципальном районе Саратовской области на 2018-2020 годы"</t>
  </si>
  <si>
    <t>Программа "Социальная поддержка отдельных категорий граждан на 2018-2020 гг."</t>
  </si>
  <si>
    <t>программа "Развитие транспортной системы в Марксовском муниципальном районе на 2018-2020годы"</t>
  </si>
  <si>
    <t>подпрограмма "Развитие малого и среднего предпринимательства в ММР на 2018-2020 гг."</t>
  </si>
  <si>
    <t>подпрограмма "Повышение инвестиционной привлекательности ММР на 2018-2020 гг."</t>
  </si>
  <si>
    <t>программа "Развитие конкурентноспособной экономики в ММР на 2018-2020гг"</t>
  </si>
  <si>
    <t>программа "Развитие муниципальной службы в администрации Марксовского муниципального района на 2018-2020годы</t>
  </si>
  <si>
    <t>программа "Противодействие коррупции в Марксовском муниципальном районе на 2018-2020 годы"</t>
  </si>
  <si>
    <t>программа "Информационное общество на 2018-2020 годы"</t>
  </si>
  <si>
    <t>программа: "Градостроительное планирование развития территорий и поселений Марксовского муниципального района на 2018-2020 годы"</t>
  </si>
  <si>
    <t>программа: "Управление земельно-имущественными ресурсами Марксовского муниципального района на 2018-2020 годы"</t>
  </si>
  <si>
    <t>программа: "Сохранение объектов культурного наследия Марксовского муниципального района на 2018-2020 годы"</t>
  </si>
  <si>
    <t>программа "Развитие физической культуры, спорта, организация отдыха и оздоровления детей в загородных лагерях ММР на 2018-2020 гг."</t>
  </si>
  <si>
    <t>подпрограмма "Организация отдыха и оздоровления детей в загородных оздоровительных лагерях  ММР на 2018-2020 г."</t>
  </si>
  <si>
    <t>16.</t>
  </si>
  <si>
    <t>4.</t>
  </si>
  <si>
    <t>программа "Развитие молодежной политики и туризма ММР на 2018-2020 гг."</t>
  </si>
  <si>
    <t>подпрограмма "Развитие молодежной политики ММР" на 2018-2020 г.</t>
  </si>
  <si>
    <t>подпрограмма "Развитие туризма на территории ММР"</t>
  </si>
  <si>
    <t>17.</t>
  </si>
  <si>
    <t>3.</t>
  </si>
  <si>
    <t>4.1.</t>
  </si>
  <si>
    <t>4.2.</t>
  </si>
  <si>
    <t>5.</t>
  </si>
  <si>
    <t>6.</t>
  </si>
  <si>
    <t>7.1.</t>
  </si>
  <si>
    <t>7.2.</t>
  </si>
  <si>
    <t>7.3.</t>
  </si>
  <si>
    <t>7.4.</t>
  </si>
  <si>
    <t>7.5.</t>
  </si>
  <si>
    <t>10.1.</t>
  </si>
  <si>
    <t>10.2.</t>
  </si>
  <si>
    <t>18.</t>
  </si>
  <si>
    <t>программа: "Повышение оплаты труда некоторых категорий работников муниципальных учреждений, находящихся в ведении органов местного самоуправления Марксовского муниципального района на 2018-2020 годы"</t>
  </si>
  <si>
    <t>программа: "Профилактика терроризма и экстремизма в  Марксовском муниципальном районе Саратовской области  на 2018-2020 годы"</t>
  </si>
  <si>
    <t>19.</t>
  </si>
  <si>
    <t>Отдел по делам ГО и ЧС</t>
  </si>
  <si>
    <t>Программа "Профилактика правонарушений и комплексные меры противодействия злоупотреблению наркотиками и их незаконному обороту в ММР Саратовской области на 2018-2020г."</t>
  </si>
  <si>
    <t xml:space="preserve">Комитет финанов </t>
  </si>
  <si>
    <t>Отдел ГО и ЧС</t>
  </si>
  <si>
    <t>7.6.</t>
  </si>
  <si>
    <t>подпрограмма "Капитальный ремонт многоквартирных жилых домов, расположенных на территории МО городл Маркс на 2018-2020 гг."</t>
  </si>
  <si>
    <t>средства собственников жилья</t>
  </si>
  <si>
    <t>МДФ</t>
  </si>
  <si>
    <t>20.</t>
  </si>
  <si>
    <t>Управление экономического развития администрации ММР</t>
  </si>
  <si>
    <t>программа "Обеспечение прав потребителей в Марксовском муниципальном районе"</t>
  </si>
  <si>
    <t>2019-2021 гг.</t>
  </si>
  <si>
    <t>10.12.2018 г. № 2238-н</t>
  </si>
  <si>
    <r>
      <t xml:space="preserve">16.11.2017 г. № 2059-н, </t>
    </r>
    <r>
      <rPr>
        <sz val="8"/>
        <rFont val="Arial"/>
        <family val="2"/>
        <charset val="204"/>
      </rPr>
      <t>31.10.2019 г.№ 1932-н</t>
    </r>
  </si>
  <si>
    <r>
      <t xml:space="preserve">06.12.2017 г. № 2219-н, </t>
    </r>
    <r>
      <rPr>
        <sz val="8"/>
        <rFont val="Arial"/>
        <family val="2"/>
        <charset val="204"/>
      </rPr>
      <t>14.12.2018 г. № 2273-н, 22.08.2019 г. № 1504-н, 18.12.2019 г. № 2286-н</t>
    </r>
  </si>
  <si>
    <r>
      <t xml:space="preserve">10.04.2018 г. № 495-н, </t>
    </r>
    <r>
      <rPr>
        <sz val="8"/>
        <rFont val="Arial"/>
        <family val="2"/>
        <charset val="204"/>
      </rPr>
      <t>31.01.2019 г. № 168-н, 14.10.2019 г. № 1831-н, 31.12.2019 г. № 2463-н</t>
    </r>
  </si>
  <si>
    <r>
      <t xml:space="preserve"> 06.06.2018 г № 903-н, </t>
    </r>
    <r>
      <rPr>
        <sz val="8"/>
        <rFont val="Arial"/>
        <family val="2"/>
        <charset val="204"/>
      </rPr>
      <t>16.01.2019 г. № 45-н, 16.09.2019 г. № 1665-н, 17.12.2019 г. № 2273-н</t>
    </r>
  </si>
  <si>
    <t>касса на 01.01.2020 г.</t>
  </si>
  <si>
    <r>
      <rPr>
        <b/>
        <sz val="8"/>
        <rFont val="Arial"/>
        <family val="2"/>
        <charset val="204"/>
      </rPr>
      <t>15.12.2014 г. № 3164-</t>
    </r>
    <r>
      <rPr>
        <sz val="8"/>
        <rFont val="Arial"/>
        <family val="2"/>
        <charset val="204"/>
      </rPr>
      <t>н, 28.12.2015 г. № 2186-н, 14.02.2017 г. № 196-н, 24.11.2017 г. № 2135-н, 14.01.2020 г. № 10-н,</t>
    </r>
  </si>
  <si>
    <t>Комитет культуры, спорта и молодежной политики администрации ММР</t>
  </si>
  <si>
    <r>
      <t xml:space="preserve">17.11.2017 г. № 2079-н, </t>
    </r>
    <r>
      <rPr>
        <sz val="8"/>
        <rFont val="Arial"/>
        <family val="2"/>
        <charset val="204"/>
      </rPr>
      <t>27.11.2018 г. № 2117-н, 15.10.2019 г. № 1844-н, 27.11.2019 г. № 2133-н, 17.04.2020 г. №589-н</t>
    </r>
  </si>
  <si>
    <t>подпрограмма "Отлов и содержание безнадзорных животных в Марксовском муниципальном районе</t>
  </si>
  <si>
    <r>
      <t>28.12.2017 г. № 2386-н ,</t>
    </r>
    <r>
      <rPr>
        <sz val="8"/>
        <rFont val="Arial"/>
        <family val="2"/>
        <charset val="204"/>
      </rPr>
      <t xml:space="preserve"> 21.02.2018 г № 228-н,   21.05..2018 г  № 755-н,  18.06.2018 г. № 967-н, 12.10.2018 г. № 1691-н, 09.11.2018 г. № 1928-н, 28.12.2018 г. № 2401-н, 15.03.2019,  г. № 446-н, 06.05.2019 г. № 756-н, 21.06.2019 г. № 1049-н, 18.12.2019 г. № 2282-н, 31.12.2019 г. № 2464-н, 22.04.2020 г. №602-н, 15.05.2020 г. №696-н, 04.09.2020 г. №1275-н</t>
    </r>
  </si>
  <si>
    <r>
      <t xml:space="preserve">16.11.2017 г. № 2058-н, </t>
    </r>
    <r>
      <rPr>
        <sz val="8"/>
        <rFont val="Arial"/>
        <family val="2"/>
        <charset val="204"/>
      </rPr>
      <t>04.07.2019 г. № 1184-н, 15.08.2019 г. № 1462-н, 26.12.2019 г. № 2355-н, 09.04.2020 г. №540-н, 29.10.2020 г. №1657-н</t>
    </r>
  </si>
  <si>
    <r>
      <t xml:space="preserve">24.11.2017 г. № 2137-н, </t>
    </r>
    <r>
      <rPr>
        <sz val="8"/>
        <rFont val="Arial"/>
        <family val="2"/>
        <charset val="204"/>
      </rPr>
      <t>14.12.2018 г. № 2282-н, 21.10.2019 г. № 1884-н, 18.12.2019 г. № 2291-н, 11.02.2020 г. № 172-н, 12.11.2020г. № 1739-н</t>
    </r>
  </si>
  <si>
    <r>
      <t xml:space="preserve">24.11.2017 г. № 2139-н, </t>
    </r>
    <r>
      <rPr>
        <sz val="8"/>
        <rFont val="Arial"/>
        <family val="2"/>
        <charset val="204"/>
      </rPr>
      <t>14.12.2018 г. № 2283-н, 11.03.2019 г. № 390-н, 23.08.2019 г. № 1517-н, 05.11.2019 г. № 1986-н, 18.12.2019 г. № 2293-н, 13.03.2020 г №391-н, 05.06.2020 г. №767-н, 05.08.2020 г. №1065-н, 12.11.2020 г. №1738-н</t>
    </r>
  </si>
  <si>
    <r>
      <t xml:space="preserve">06.12.2017 г. № 2221-н, </t>
    </r>
    <r>
      <rPr>
        <sz val="8"/>
        <rFont val="Arial"/>
        <family val="2"/>
        <charset val="204"/>
      </rPr>
      <t>23.10.2018 г. № 1812-н, 12.12.2018 г. № 2256-н, 19.12.2018 г. № 2294-н, 18.12.2019 г. № 2285-н, 27.08.2020 г. №1227-н, 20.11.2020 г. №1788-н</t>
    </r>
  </si>
  <si>
    <t>Реестр муниципальных программ  Марксовского муниципального района  на 31.12.2020 г.</t>
  </si>
  <si>
    <r>
      <rPr>
        <b/>
        <sz val="8"/>
        <rFont val="Arial"/>
        <family val="2"/>
        <charset val="204"/>
      </rPr>
      <t>23.12.2014 г. № 3299-н</t>
    </r>
    <r>
      <rPr>
        <sz val="8"/>
        <rFont val="Arial"/>
        <family val="2"/>
        <charset val="204"/>
      </rPr>
      <t>, 13.04.2015 г. № 826-н, 14.08.2015 г. № 1439-н, 02.11.2015 г. № 1846-н, 27.11.2015 г. № 2019-н, 14.01.2016 г. № 9-н, 07.07.2016 г. № 926-н, 30.12.2016 г. № 1952-н, 07.06.2017 г. № 897-н, 14.07.2017 г. № 1237-н, 22.09.2017 г. № 1678-н, 05.12.2017 г. № 2214-н, 02.04.2018 г. № 441-н, 14.06.2018 г. № 948-н, 16.08.2018 г. № 1339-н, 31.08.2018 г. № 1432-н, 30.10.2018 г. № 1878-н, 22.03.2019 г. № 498-н, 04.07.2019 г. № 1183-н, 15.07.2019 г. № 1234-н, 13.12.2019 г. № 2263-н, 19.05.2020 г. №711-н, 16.11.2020 г. №1773-н, 14.12.2020 г. №1928-н</t>
    </r>
  </si>
  <si>
    <r>
      <t xml:space="preserve">19.12.2017 г. № 2297-н, </t>
    </r>
    <r>
      <rPr>
        <sz val="8"/>
        <rFont val="Arial"/>
        <family val="2"/>
        <charset val="204"/>
      </rPr>
      <t>24.04.2018 г. № 601-н, 24.07.2018 г. № 1206-н, 13.09.2018 г. № 1486-н, 28.12.2018 г. № 2402-н, 23.01.2019 г. № 86-н, 03.07.2019 г. № 1181-н, 22.11.2019 г. № 2092-н, 14.02.2020 г. № 222-н, 01.04.2020 г. №507-н, 03.08.2020 г. №1053-н, 11.09.2020 г. №1305, 29.10.2020 г. №1653-н, 22.12.2020 г. №2017-н</t>
    </r>
  </si>
  <si>
    <r>
      <t xml:space="preserve">15.12.2017 г. № 2271-н, </t>
    </r>
    <r>
      <rPr>
        <sz val="8"/>
        <rFont val="Arial"/>
        <family val="2"/>
        <charset val="204"/>
      </rPr>
      <t>26.03.2018 г. № 382-н,  08.06.2018 г. № 928-н,  25.07.2018 г. № 1221-н,  02.10.2018 г. № 1593-н, 28.11.2018 г. № 2149-н, 14.12.2018 г. № 2284-н, 25.02.2019 г. № 314-н, 21.05.2019 г. № 791-н, 17.06.2019 г. № 1012-н, 25.07.2019 г. № 1328-н, 14.08.2019 г. № 1461-н, 08.11.2019 г. № 2004-н, 17.12.2019 г. № 2275-н, 26.12.2019 г. № 2350-н, 10.04.2020 г. №551-н, 09.06.2020 г. №786-н, 17.06.2020 г. №804-н, 21.08.2020 г. №1202-н, 20.10.2020 г. №1592-н, 28.12.2020 г. №2067-н</t>
    </r>
  </si>
  <si>
    <r>
      <t xml:space="preserve">26.03.2018 г. № 380-н,    </t>
    </r>
    <r>
      <rPr>
        <sz val="8"/>
        <rFont val="Arial"/>
        <family val="2"/>
        <charset val="204"/>
      </rPr>
      <t>от 01.06.2018 г. № 891-н, 27.12.2018 г. № 2380-н, 10.04.2019 г. № 612-н, 31.12.2019 г. № 2457-н, 29.12.2020 г. №2098-н</t>
    </r>
  </si>
  <si>
    <r>
      <t xml:space="preserve">31.10.2017 г. № 1930-н, </t>
    </r>
    <r>
      <rPr>
        <sz val="8"/>
        <rFont val="Arial"/>
        <family val="2"/>
        <charset val="204"/>
      </rPr>
      <t>19.03.2018 г. № 361-н, 30.03.2018 г. №  422-н, 11.04.2018 г. № 507-н,  08.06.2018 г № 929-н, 27.12.2018 г. № 2381-н, 20.03.2019 г. № 468-н, 19.04.2019 г. № 668-н, 23.07.2019 г. № 1305-н, 12.08.2019 г. № 1408-н, 15.08.2019 г. № 1476-н, 23.12.2019 г. № 2326-н, 10.01.2020 г. № 4-н, 03.02.2020 г. № 116-н, 17.03.2020 г № 403-н, 02.07.2020 г. №857-н, 31.08.2020 г. №1241-н, 27.10.2020 г. №1625-н, 24.12.2020 г. №2039-н, 29.12.2020 г. №2100-н</t>
    </r>
  </si>
  <si>
    <r>
      <t xml:space="preserve">29.11.2017 г. № 2174-н, </t>
    </r>
    <r>
      <rPr>
        <sz val="8"/>
        <rFont val="Arial"/>
        <family val="2"/>
        <charset val="204"/>
      </rPr>
      <t>31.12.2019 г. № 2456-н, 15.05.2020 г. №700-н, 06.10.2020 г. №1455-н, 30.12.2020 г. №2103-н</t>
    </r>
  </si>
  <si>
    <r>
      <t xml:space="preserve">05.12.2017 г. № 2217-н             </t>
    </r>
    <r>
      <rPr>
        <sz val="8"/>
        <rFont val="Arial"/>
        <family val="2"/>
        <charset val="204"/>
      </rPr>
      <t xml:space="preserve">  23.05.2018 г. № 780-н, 03.12.2018 г. № 2189-н, 22.11.2019 г. № 2105-н, 13.02.2020 г. №211-н, 21.08.2020 г. №1200-н, 16.11.2020 г. №1775-н, 30.12.2020 г. №2114-н</t>
    </r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</si>
</sst>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NumberForma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8" xfId="0" applyFont="1" applyBorder="1"/>
    <xf numFmtId="0" fontId="0" fillId="0" borderId="9" xfId="0" applyBorder="1"/>
    <xf numFmtId="0" fontId="4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/>
    <xf numFmtId="0" fontId="2" fillId="0" borderId="5" xfId="0" applyFont="1" applyBorder="1"/>
    <xf numFmtId="0" fontId="4" fillId="0" borderId="8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2" xfId="0" applyFont="1" applyBorder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6" fillId="0" borderId="1" xfId="0" applyFont="1" applyBorder="1" applyAlignment="1">
      <alignment horizontal="right"/>
    </xf>
    <xf numFmtId="0" fontId="4" fillId="0" borderId="25" xfId="0" applyFont="1" applyBorder="1" applyAlignment="1">
      <alignment horizontal="center" vertical="top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5" xfId="0" applyNumberFormat="1" applyFont="1" applyBorder="1" applyAlignment="1">
      <alignment horizontal="right" vertical="center"/>
    </xf>
    <xf numFmtId="0" fontId="6" fillId="0" borderId="56" xfId="0" applyNumberFormat="1" applyFont="1" applyBorder="1" applyAlignment="1">
      <alignment horizontal="right" vertical="center"/>
    </xf>
    <xf numFmtId="0" fontId="6" fillId="0" borderId="57" xfId="0" applyNumberFormat="1" applyFont="1" applyBorder="1" applyAlignment="1">
      <alignment horizontal="right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0" fontId="6" fillId="0" borderId="37" xfId="0" applyNumberFormat="1" applyFont="1" applyBorder="1" applyAlignment="1">
      <alignment horizontal="right" vertical="center"/>
    </xf>
    <xf numFmtId="0" fontId="6" fillId="0" borderId="26" xfId="0" applyNumberFormat="1" applyFont="1" applyBorder="1" applyAlignment="1">
      <alignment horizontal="right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38" xfId="0" applyNumberFormat="1" applyFont="1" applyBorder="1" applyAlignment="1">
      <alignment horizontal="right" vertical="center"/>
    </xf>
    <xf numFmtId="0" fontId="6" fillId="0" borderId="39" xfId="0" applyNumberFormat="1" applyFont="1" applyBorder="1" applyAlignment="1">
      <alignment horizontal="right" vertical="center"/>
    </xf>
    <xf numFmtId="0" fontId="6" fillId="0" borderId="40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right" vertical="center" wrapText="1"/>
    </xf>
    <xf numFmtId="0" fontId="7" fillId="0" borderId="41" xfId="0" applyNumberFormat="1" applyFont="1" applyBorder="1" applyAlignment="1">
      <alignment horizontal="right"/>
    </xf>
    <xf numFmtId="0" fontId="7" fillId="0" borderId="8" xfId="0" applyNumberFormat="1" applyFont="1" applyBorder="1" applyAlignment="1">
      <alignment horizontal="right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right"/>
    </xf>
    <xf numFmtId="0" fontId="6" fillId="0" borderId="39" xfId="0" applyNumberFormat="1" applyFont="1" applyBorder="1" applyAlignment="1">
      <alignment horizontal="right"/>
    </xf>
    <xf numFmtId="0" fontId="6" fillId="0" borderId="40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right" vertical="center" wrapText="1"/>
    </xf>
    <xf numFmtId="0" fontId="5" fillId="0" borderId="39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right" vertical="center" wrapText="1"/>
    </xf>
    <xf numFmtId="0" fontId="5" fillId="0" borderId="8" xfId="0" applyNumberFormat="1" applyFont="1" applyFill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9"/>
  <sheetViews>
    <sheetView tabSelected="1" topLeftCell="C136" zoomScaleNormal="100" zoomScalePageLayoutView="80" workbookViewId="0">
      <selection activeCell="M140" sqref="M140"/>
    </sheetView>
  </sheetViews>
  <sheetFormatPr defaultRowHeight="12.75"/>
  <cols>
    <col min="1" max="1" width="6.85546875" style="26" customWidth="1"/>
    <col min="2" max="2" width="23.7109375" customWidth="1"/>
    <col min="3" max="3" width="25.140625" customWidth="1"/>
    <col min="4" max="4" width="12.7109375" customWidth="1"/>
    <col min="5" max="5" width="10.7109375" customWidth="1"/>
    <col min="6" max="7" width="12.5703125" customWidth="1"/>
    <col min="8" max="8" width="12.5703125" style="143" customWidth="1"/>
    <col min="9" max="9" width="12.28515625" customWidth="1"/>
    <col min="10" max="10" width="11.5703125" customWidth="1"/>
    <col min="11" max="11" width="15.5703125" customWidth="1"/>
    <col min="12" max="12" width="19.85546875" customWidth="1"/>
  </cols>
  <sheetData>
    <row r="1" spans="1:12" ht="33" customHeight="1">
      <c r="A1" s="234" t="s">
        <v>156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2.75" hidden="1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2" ht="48" customHeight="1">
      <c r="A3" s="161" t="s">
        <v>0</v>
      </c>
      <c r="B3" s="212" t="s">
        <v>9</v>
      </c>
      <c r="C3" s="212" t="s">
        <v>23</v>
      </c>
      <c r="D3" s="212" t="s">
        <v>8</v>
      </c>
      <c r="E3" s="291" t="s">
        <v>10</v>
      </c>
      <c r="F3" s="292"/>
      <c r="G3" s="292"/>
      <c r="H3" s="292"/>
      <c r="I3" s="292"/>
      <c r="J3" s="292"/>
      <c r="K3" s="293"/>
      <c r="L3" s="212" t="s">
        <v>11</v>
      </c>
    </row>
    <row r="4" spans="1:12" ht="33.75">
      <c r="A4" s="163"/>
      <c r="B4" s="214"/>
      <c r="C4" s="214"/>
      <c r="D4" s="214"/>
      <c r="E4" s="1" t="s">
        <v>19</v>
      </c>
      <c r="F4" s="1" t="s">
        <v>80</v>
      </c>
      <c r="G4" s="1" t="s">
        <v>59</v>
      </c>
      <c r="H4" s="121" t="s">
        <v>146</v>
      </c>
      <c r="I4" s="1" t="s">
        <v>60</v>
      </c>
      <c r="J4" s="1" t="s">
        <v>81</v>
      </c>
      <c r="K4" s="1" t="s">
        <v>1</v>
      </c>
      <c r="L4" s="214"/>
    </row>
    <row r="5" spans="1:12" ht="21.75" customHeight="1" thickBot="1">
      <c r="A5" s="294" t="s">
        <v>16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6"/>
    </row>
    <row r="6" spans="1:12" s="14" customFormat="1" ht="15" customHeight="1">
      <c r="A6" s="300">
        <v>1</v>
      </c>
      <c r="B6" s="242" t="s">
        <v>17</v>
      </c>
      <c r="C6" s="241" t="s">
        <v>83</v>
      </c>
      <c r="D6" s="242" t="s">
        <v>82</v>
      </c>
      <c r="E6" s="23" t="s">
        <v>18</v>
      </c>
      <c r="F6" s="23">
        <f>F7+F8+F9+F10</f>
        <v>715690.29999999993</v>
      </c>
      <c r="G6" s="23">
        <f t="shared" ref="G6:I6" si="0">G7+G8+G9+G10</f>
        <v>774968.79999999993</v>
      </c>
      <c r="H6" s="124">
        <f t="shared" si="0"/>
        <v>721584.39999999991</v>
      </c>
      <c r="I6" s="23">
        <f t="shared" si="0"/>
        <v>814016.09999999986</v>
      </c>
      <c r="J6" s="23"/>
      <c r="K6" s="23">
        <f>F6+G6+I6</f>
        <v>2304675.1999999997</v>
      </c>
      <c r="L6" s="197" t="s">
        <v>159</v>
      </c>
    </row>
    <row r="7" spans="1:12" s="14" customFormat="1" ht="22.5">
      <c r="A7" s="210"/>
      <c r="B7" s="213"/>
      <c r="C7" s="177"/>
      <c r="D7" s="213"/>
      <c r="E7" s="151" t="s">
        <v>20</v>
      </c>
      <c r="F7" s="151">
        <f>F13+F17</f>
        <v>89376</v>
      </c>
      <c r="G7" s="151">
        <f t="shared" ref="G7:I7" si="1">G13+G17</f>
        <v>164820</v>
      </c>
      <c r="H7" s="121">
        <f t="shared" si="1"/>
        <v>141853.90000000002</v>
      </c>
      <c r="I7" s="151">
        <f t="shared" si="1"/>
        <v>125137.60000000001</v>
      </c>
      <c r="J7" s="151"/>
      <c r="K7" s="151">
        <f t="shared" ref="K7:K22" si="2">F7+G7+I7</f>
        <v>379333.6</v>
      </c>
      <c r="L7" s="203"/>
    </row>
    <row r="8" spans="1:12" s="14" customFormat="1" ht="22.5">
      <c r="A8" s="210"/>
      <c r="B8" s="213"/>
      <c r="C8" s="177"/>
      <c r="D8" s="213"/>
      <c r="E8" s="151" t="s">
        <v>21</v>
      </c>
      <c r="F8" s="151">
        <f>F14+F18</f>
        <v>571622.6</v>
      </c>
      <c r="G8" s="151">
        <f t="shared" ref="G8:I8" si="3">G14+G18</f>
        <v>551666.4</v>
      </c>
      <c r="H8" s="121">
        <f t="shared" si="3"/>
        <v>534981.19999999995</v>
      </c>
      <c r="I8" s="151">
        <f t="shared" si="3"/>
        <v>613992.6</v>
      </c>
      <c r="J8" s="151"/>
      <c r="K8" s="151">
        <f t="shared" si="2"/>
        <v>1737281.6</v>
      </c>
      <c r="L8" s="203"/>
    </row>
    <row r="9" spans="1:12" s="14" customFormat="1" ht="22.5">
      <c r="A9" s="210"/>
      <c r="B9" s="213"/>
      <c r="C9" s="177"/>
      <c r="D9" s="213"/>
      <c r="E9" s="151" t="s">
        <v>35</v>
      </c>
      <c r="F9" s="151">
        <f>F19</f>
        <v>890</v>
      </c>
      <c r="G9" s="151">
        <f>G19</f>
        <v>4680.7</v>
      </c>
      <c r="H9" s="121">
        <f>H19</f>
        <v>4680.7</v>
      </c>
      <c r="I9" s="151">
        <f>I19</f>
        <v>21374.2</v>
      </c>
      <c r="J9" s="151"/>
      <c r="K9" s="151">
        <f t="shared" si="2"/>
        <v>26944.9</v>
      </c>
      <c r="L9" s="203"/>
    </row>
    <row r="10" spans="1:12" s="14" customFormat="1">
      <c r="A10" s="210"/>
      <c r="B10" s="213"/>
      <c r="C10" s="177"/>
      <c r="D10" s="213"/>
      <c r="E10" s="151" t="s">
        <v>22</v>
      </c>
      <c r="F10" s="151">
        <f>F15+F20</f>
        <v>53801.7</v>
      </c>
      <c r="G10" s="151">
        <f t="shared" ref="G10:I10" si="4">G15+G20</f>
        <v>53801.7</v>
      </c>
      <c r="H10" s="121">
        <f t="shared" si="4"/>
        <v>40068.6</v>
      </c>
      <c r="I10" s="151">
        <f t="shared" si="4"/>
        <v>53511.7</v>
      </c>
      <c r="J10" s="151"/>
      <c r="K10" s="151">
        <f t="shared" si="2"/>
        <v>161115.09999999998</v>
      </c>
      <c r="L10" s="203"/>
    </row>
    <row r="11" spans="1:12" s="14" customFormat="1" ht="22.5">
      <c r="A11" s="211"/>
      <c r="B11" s="214"/>
      <c r="C11" s="178"/>
      <c r="D11" s="214"/>
      <c r="E11" s="151" t="s">
        <v>64</v>
      </c>
      <c r="F11" s="150">
        <f>F21</f>
        <v>0</v>
      </c>
      <c r="G11" s="150">
        <f>G21</f>
        <v>0</v>
      </c>
      <c r="H11" s="122">
        <f>H21</f>
        <v>0</v>
      </c>
      <c r="I11" s="150">
        <f>I21</f>
        <v>0</v>
      </c>
      <c r="J11" s="150"/>
      <c r="K11" s="151">
        <f t="shared" si="2"/>
        <v>0</v>
      </c>
      <c r="L11" s="203"/>
    </row>
    <row r="12" spans="1:12" s="14" customFormat="1">
      <c r="A12" s="209" t="s">
        <v>25</v>
      </c>
      <c r="B12" s="212"/>
      <c r="C12" s="212" t="s">
        <v>24</v>
      </c>
      <c r="D12" s="212" t="s">
        <v>82</v>
      </c>
      <c r="E12" s="151" t="s">
        <v>18</v>
      </c>
      <c r="F12" s="150">
        <f>F13+F14+F15</f>
        <v>179038.9</v>
      </c>
      <c r="G12" s="150">
        <f>G13+G14+G15</f>
        <v>199103.3</v>
      </c>
      <c r="H12" s="122">
        <f>H13+H14+H15</f>
        <v>160697.5</v>
      </c>
      <c r="I12" s="150">
        <f>I13+I14+I15</f>
        <v>186698.69999999998</v>
      </c>
      <c r="J12" s="150"/>
      <c r="K12" s="151">
        <f t="shared" si="2"/>
        <v>564840.89999999991</v>
      </c>
      <c r="L12" s="203"/>
    </row>
    <row r="13" spans="1:12" s="14" customFormat="1" ht="22.5">
      <c r="A13" s="210"/>
      <c r="B13" s="213"/>
      <c r="C13" s="213"/>
      <c r="D13" s="213"/>
      <c r="E13" s="151" t="s">
        <v>20</v>
      </c>
      <c r="F13" s="150">
        <v>37269.4</v>
      </c>
      <c r="G13" s="150">
        <v>61901.1</v>
      </c>
      <c r="H13" s="122">
        <v>52518.3</v>
      </c>
      <c r="I13" s="150">
        <v>46440.1</v>
      </c>
      <c r="J13" s="150"/>
      <c r="K13" s="151">
        <f t="shared" si="2"/>
        <v>145610.6</v>
      </c>
      <c r="L13" s="203"/>
    </row>
    <row r="14" spans="1:12" s="14" customFormat="1" ht="22.5">
      <c r="A14" s="210"/>
      <c r="B14" s="213"/>
      <c r="C14" s="213"/>
      <c r="D14" s="213"/>
      <c r="E14" s="151" t="s">
        <v>21</v>
      </c>
      <c r="F14" s="150">
        <v>112119.2</v>
      </c>
      <c r="G14" s="150">
        <v>107551.9</v>
      </c>
      <c r="H14" s="122">
        <v>90951.2</v>
      </c>
      <c r="I14" s="150">
        <v>110608.3</v>
      </c>
      <c r="J14" s="150"/>
      <c r="K14" s="151">
        <f t="shared" si="2"/>
        <v>330279.39999999997</v>
      </c>
      <c r="L14" s="203"/>
    </row>
    <row r="15" spans="1:12" s="14" customFormat="1">
      <c r="A15" s="211"/>
      <c r="B15" s="214"/>
      <c r="C15" s="214"/>
      <c r="D15" s="214"/>
      <c r="E15" s="151" t="s">
        <v>22</v>
      </c>
      <c r="F15" s="150">
        <v>29650.3</v>
      </c>
      <c r="G15" s="150">
        <v>29650.3</v>
      </c>
      <c r="H15" s="122">
        <v>17228</v>
      </c>
      <c r="I15" s="150">
        <v>29650.3</v>
      </c>
      <c r="J15" s="150"/>
      <c r="K15" s="151">
        <f t="shared" si="2"/>
        <v>88950.9</v>
      </c>
      <c r="L15" s="203"/>
    </row>
    <row r="16" spans="1:12" s="14" customFormat="1" ht="12.75" customHeight="1">
      <c r="A16" s="208" t="s">
        <v>26</v>
      </c>
      <c r="B16" s="232"/>
      <c r="C16" s="232" t="s">
        <v>54</v>
      </c>
      <c r="D16" s="232" t="s">
        <v>82</v>
      </c>
      <c r="E16" s="152" t="s">
        <v>18</v>
      </c>
      <c r="F16" s="150">
        <f>F17+F18+F19+F20+F21</f>
        <v>536651.4</v>
      </c>
      <c r="G16" s="150">
        <f t="shared" ref="G16:I16" si="5">G17+G18+G19+G20+G21</f>
        <v>575865.5</v>
      </c>
      <c r="H16" s="122">
        <f t="shared" si="5"/>
        <v>560886.89999999991</v>
      </c>
      <c r="I16" s="150">
        <f t="shared" si="5"/>
        <v>627317.4</v>
      </c>
      <c r="J16" s="150"/>
      <c r="K16" s="151">
        <f t="shared" si="2"/>
        <v>1739834.2999999998</v>
      </c>
      <c r="L16" s="203"/>
    </row>
    <row r="17" spans="1:12" s="14" customFormat="1" ht="22.5">
      <c r="A17" s="208"/>
      <c r="B17" s="232"/>
      <c r="C17" s="232"/>
      <c r="D17" s="232"/>
      <c r="E17" s="152" t="s">
        <v>20</v>
      </c>
      <c r="F17" s="150">
        <v>52106.6</v>
      </c>
      <c r="G17" s="150">
        <v>102918.9</v>
      </c>
      <c r="H17" s="122">
        <v>89335.6</v>
      </c>
      <c r="I17" s="150">
        <v>78697.5</v>
      </c>
      <c r="J17" s="150"/>
      <c r="K17" s="151">
        <f t="shared" si="2"/>
        <v>233723</v>
      </c>
      <c r="L17" s="203"/>
    </row>
    <row r="18" spans="1:12" s="14" customFormat="1" ht="22.5">
      <c r="A18" s="208"/>
      <c r="B18" s="232"/>
      <c r="C18" s="232"/>
      <c r="D18" s="232"/>
      <c r="E18" s="152" t="s">
        <v>21</v>
      </c>
      <c r="F18" s="150">
        <v>459503.4</v>
      </c>
      <c r="G18" s="150">
        <v>444114.5</v>
      </c>
      <c r="H18" s="122">
        <v>444030</v>
      </c>
      <c r="I18" s="150">
        <v>503384.3</v>
      </c>
      <c r="J18" s="150"/>
      <c r="K18" s="151">
        <f t="shared" si="2"/>
        <v>1407002.2</v>
      </c>
      <c r="L18" s="203"/>
    </row>
    <row r="19" spans="1:12" s="14" customFormat="1" ht="22.5">
      <c r="A19" s="208"/>
      <c r="B19" s="232"/>
      <c r="C19" s="232"/>
      <c r="D19" s="232"/>
      <c r="E19" s="152" t="s">
        <v>35</v>
      </c>
      <c r="F19" s="150">
        <v>890</v>
      </c>
      <c r="G19" s="150">
        <v>4680.7</v>
      </c>
      <c r="H19" s="122">
        <v>4680.7</v>
      </c>
      <c r="I19" s="150">
        <v>21374.2</v>
      </c>
      <c r="J19" s="150"/>
      <c r="K19" s="151">
        <f t="shared" si="2"/>
        <v>26944.9</v>
      </c>
      <c r="L19" s="203"/>
    </row>
    <row r="20" spans="1:12" s="14" customFormat="1">
      <c r="A20" s="208"/>
      <c r="B20" s="232"/>
      <c r="C20" s="232"/>
      <c r="D20" s="232"/>
      <c r="E20" s="152" t="s">
        <v>22</v>
      </c>
      <c r="F20" s="150">
        <v>24151.4</v>
      </c>
      <c r="G20" s="150">
        <v>24151.4</v>
      </c>
      <c r="H20" s="122">
        <v>22840.6</v>
      </c>
      <c r="I20" s="150">
        <v>23861.4</v>
      </c>
      <c r="J20" s="150"/>
      <c r="K20" s="151">
        <f t="shared" si="2"/>
        <v>72164.200000000012</v>
      </c>
      <c r="L20" s="203"/>
    </row>
    <row r="21" spans="1:12" s="14" customFormat="1" ht="22.5">
      <c r="A21" s="208"/>
      <c r="B21" s="232"/>
      <c r="C21" s="232"/>
      <c r="D21" s="232"/>
      <c r="E21" s="152" t="s">
        <v>64</v>
      </c>
      <c r="F21" s="150">
        <v>0</v>
      </c>
      <c r="G21" s="150">
        <v>0</v>
      </c>
      <c r="H21" s="122"/>
      <c r="I21" s="150">
        <v>0</v>
      </c>
      <c r="J21" s="150"/>
      <c r="K21" s="151">
        <f t="shared" si="2"/>
        <v>0</v>
      </c>
      <c r="L21" s="203"/>
    </row>
    <row r="22" spans="1:12" s="14" customFormat="1" ht="20.25" customHeight="1" thickBot="1">
      <c r="A22" s="258" t="s">
        <v>14</v>
      </c>
      <c r="B22" s="259"/>
      <c r="C22" s="259"/>
      <c r="D22" s="259"/>
      <c r="E22" s="260"/>
      <c r="F22" s="27">
        <f>F6</f>
        <v>715690.29999999993</v>
      </c>
      <c r="G22" s="27">
        <f t="shared" ref="G22:I22" si="6">G6</f>
        <v>774968.79999999993</v>
      </c>
      <c r="H22" s="128"/>
      <c r="I22" s="27">
        <f t="shared" si="6"/>
        <v>814016.09999999986</v>
      </c>
      <c r="J22" s="27"/>
      <c r="K22" s="24">
        <f t="shared" si="2"/>
        <v>2304675.1999999997</v>
      </c>
      <c r="L22" s="204"/>
    </row>
    <row r="23" spans="1:12" s="14" customFormat="1" ht="21.75" customHeight="1" thickBot="1">
      <c r="A23" s="233" t="s">
        <v>31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5"/>
    </row>
    <row r="24" spans="1:12" s="16" customFormat="1" ht="11.25">
      <c r="A24" s="300">
        <v>2</v>
      </c>
      <c r="B24" s="301" t="s">
        <v>148</v>
      </c>
      <c r="C24" s="219" t="s">
        <v>84</v>
      </c>
      <c r="D24" s="232" t="s">
        <v>85</v>
      </c>
      <c r="E24" s="151" t="s">
        <v>18</v>
      </c>
      <c r="F24" s="151">
        <f>F29+F34+F39</f>
        <v>84791</v>
      </c>
      <c r="G24" s="151">
        <f t="shared" ref="G24:I24" si="7">G29+G34+G39</f>
        <v>89750.499999999985</v>
      </c>
      <c r="H24" s="121">
        <f t="shared" si="7"/>
        <v>83487.23000000001</v>
      </c>
      <c r="I24" s="151">
        <f t="shared" si="7"/>
        <v>130903.9</v>
      </c>
      <c r="J24" s="151"/>
      <c r="K24" s="151">
        <f>F24+G24+I24</f>
        <v>305445.40000000002</v>
      </c>
      <c r="L24" s="197" t="s">
        <v>161</v>
      </c>
    </row>
    <row r="25" spans="1:12" s="16" customFormat="1" ht="22.5">
      <c r="A25" s="210"/>
      <c r="B25" s="257"/>
      <c r="C25" s="219"/>
      <c r="D25" s="232"/>
      <c r="E25" s="151" t="s">
        <v>20</v>
      </c>
      <c r="F25" s="151">
        <f>F30+F35</f>
        <v>51025.8</v>
      </c>
      <c r="G25" s="151">
        <f>G30+G35</f>
        <v>64939.199999999997</v>
      </c>
      <c r="H25" s="121">
        <f>H30+H35</f>
        <v>60182.630000000005</v>
      </c>
      <c r="I25" s="151">
        <f>I30+I35+I40</f>
        <v>90517.4</v>
      </c>
      <c r="J25" s="151"/>
      <c r="K25" s="151">
        <f t="shared" ref="K25:K65" si="8">F25+G25+I25</f>
        <v>206482.4</v>
      </c>
      <c r="L25" s="198"/>
    </row>
    <row r="26" spans="1:12" s="16" customFormat="1" ht="22.5">
      <c r="A26" s="210"/>
      <c r="B26" s="257"/>
      <c r="C26" s="219"/>
      <c r="D26" s="232"/>
      <c r="E26" s="151" t="s">
        <v>35</v>
      </c>
      <c r="F26" s="151">
        <f>F31+F37</f>
        <v>189.5</v>
      </c>
      <c r="G26" s="151">
        <f t="shared" ref="G26:I26" si="9">G31+G37</f>
        <v>288.5</v>
      </c>
      <c r="H26" s="121">
        <f t="shared" si="9"/>
        <v>288.39999999999998</v>
      </c>
      <c r="I26" s="151">
        <f t="shared" si="9"/>
        <v>2480.6</v>
      </c>
      <c r="J26" s="151"/>
      <c r="K26" s="151">
        <f t="shared" si="8"/>
        <v>2958.6</v>
      </c>
      <c r="L26" s="198"/>
    </row>
    <row r="27" spans="1:12" s="16" customFormat="1" ht="22.5">
      <c r="A27" s="210"/>
      <c r="B27" s="257"/>
      <c r="C27" s="219"/>
      <c r="D27" s="232"/>
      <c r="E27" s="151" t="s">
        <v>21</v>
      </c>
      <c r="F27" s="151">
        <f>F32+F36+F41</f>
        <v>28858.600000000002</v>
      </c>
      <c r="G27" s="151">
        <f>G32+G36+G41</f>
        <v>19518.599999999999</v>
      </c>
      <c r="H27" s="121">
        <f>H32+H36+H41</f>
        <v>18208.5</v>
      </c>
      <c r="I27" s="151">
        <f>I32+I36+I41</f>
        <v>33501</v>
      </c>
      <c r="J27" s="151"/>
      <c r="K27" s="151">
        <f t="shared" si="8"/>
        <v>81878.2</v>
      </c>
      <c r="L27" s="198"/>
    </row>
    <row r="28" spans="1:12" s="16" customFormat="1" ht="11.25">
      <c r="A28" s="211"/>
      <c r="B28" s="267"/>
      <c r="C28" s="219"/>
      <c r="D28" s="232"/>
      <c r="E28" s="151" t="s">
        <v>22</v>
      </c>
      <c r="F28" s="151">
        <f>F33+F38</f>
        <v>4717.1000000000004</v>
      </c>
      <c r="G28" s="151">
        <f>G33+G38</f>
        <v>5004.2</v>
      </c>
      <c r="H28" s="121">
        <f>H33+H38</f>
        <v>4807.7</v>
      </c>
      <c r="I28" s="151">
        <f>I33+I38</f>
        <v>4404.8999999999996</v>
      </c>
      <c r="J28" s="151"/>
      <c r="K28" s="151">
        <f t="shared" si="8"/>
        <v>14126.199999999999</v>
      </c>
      <c r="L28" s="198"/>
    </row>
    <row r="29" spans="1:12" s="16" customFormat="1" ht="19.5" customHeight="1">
      <c r="A29" s="209" t="s">
        <v>28</v>
      </c>
      <c r="B29" s="238"/>
      <c r="C29" s="232" t="s">
        <v>86</v>
      </c>
      <c r="D29" s="232" t="s">
        <v>82</v>
      </c>
      <c r="E29" s="151" t="s">
        <v>18</v>
      </c>
      <c r="F29" s="151">
        <f>F30+F31+F32+F33</f>
        <v>38465.9</v>
      </c>
      <c r="G29" s="151">
        <f>G30+G31+G32+G33</f>
        <v>42127.199999999997</v>
      </c>
      <c r="H29" s="121">
        <f>H30+H31+H32+H33</f>
        <v>39395.83</v>
      </c>
      <c r="I29" s="151">
        <f>I30+I31+I32+I33</f>
        <v>44290.400000000001</v>
      </c>
      <c r="J29" s="151"/>
      <c r="K29" s="151">
        <f t="shared" si="8"/>
        <v>124883.5</v>
      </c>
      <c r="L29" s="198"/>
    </row>
    <row r="30" spans="1:12" s="16" customFormat="1" ht="22.5">
      <c r="A30" s="210"/>
      <c r="B30" s="257"/>
      <c r="C30" s="232"/>
      <c r="D30" s="232"/>
      <c r="E30" s="151" t="s">
        <v>20</v>
      </c>
      <c r="F30" s="151">
        <v>29521.599999999999</v>
      </c>
      <c r="G30" s="151">
        <v>35094.1</v>
      </c>
      <c r="H30" s="121">
        <v>32543.13</v>
      </c>
      <c r="I30" s="151">
        <v>33493.800000000003</v>
      </c>
      <c r="J30" s="151"/>
      <c r="K30" s="151">
        <f t="shared" si="8"/>
        <v>98109.5</v>
      </c>
      <c r="L30" s="198"/>
    </row>
    <row r="31" spans="1:12" s="16" customFormat="1" ht="22.5">
      <c r="A31" s="210"/>
      <c r="B31" s="257"/>
      <c r="C31" s="232"/>
      <c r="D31" s="232"/>
      <c r="E31" s="151" t="s">
        <v>35</v>
      </c>
      <c r="F31" s="151">
        <v>0</v>
      </c>
      <c r="G31" s="151">
        <v>0</v>
      </c>
      <c r="H31" s="121"/>
      <c r="I31" s="151">
        <v>0</v>
      </c>
      <c r="J31" s="151"/>
      <c r="K31" s="151">
        <f t="shared" si="8"/>
        <v>0</v>
      </c>
      <c r="L31" s="198"/>
    </row>
    <row r="32" spans="1:12" s="16" customFormat="1" ht="22.5">
      <c r="A32" s="210"/>
      <c r="B32" s="257"/>
      <c r="C32" s="232"/>
      <c r="D32" s="232"/>
      <c r="E32" s="151" t="s">
        <v>21</v>
      </c>
      <c r="F32" s="151">
        <v>6034.3</v>
      </c>
      <c r="G32" s="151">
        <v>4041.6</v>
      </c>
      <c r="H32" s="121">
        <v>3951.3</v>
      </c>
      <c r="I32" s="151">
        <v>8735.4</v>
      </c>
      <c r="J32" s="151"/>
      <c r="K32" s="151">
        <f t="shared" si="8"/>
        <v>18811.3</v>
      </c>
      <c r="L32" s="198"/>
    </row>
    <row r="33" spans="1:12" s="16" customFormat="1" ht="15" customHeight="1">
      <c r="A33" s="211"/>
      <c r="B33" s="267"/>
      <c r="C33" s="232"/>
      <c r="D33" s="232"/>
      <c r="E33" s="151" t="s">
        <v>22</v>
      </c>
      <c r="F33" s="151">
        <v>2910</v>
      </c>
      <c r="G33" s="151">
        <v>2991.5</v>
      </c>
      <c r="H33" s="121">
        <v>2901.4</v>
      </c>
      <c r="I33" s="151">
        <v>2061.1999999999998</v>
      </c>
      <c r="J33" s="151"/>
      <c r="K33" s="151">
        <f t="shared" si="8"/>
        <v>7962.7</v>
      </c>
      <c r="L33" s="198"/>
    </row>
    <row r="34" spans="1:12" s="16" customFormat="1" ht="15" customHeight="1">
      <c r="A34" s="236" t="s">
        <v>29</v>
      </c>
      <c r="B34" s="238"/>
      <c r="C34" s="232" t="s">
        <v>87</v>
      </c>
      <c r="D34" s="232" t="s">
        <v>82</v>
      </c>
      <c r="E34" s="151" t="s">
        <v>18</v>
      </c>
      <c r="F34" s="151">
        <f>F38+F37+F36+F35</f>
        <v>36786.400000000001</v>
      </c>
      <c r="G34" s="151">
        <f t="shared" ref="G34:I34" si="10">G38+G37+G36+G35</f>
        <v>40641.899999999994</v>
      </c>
      <c r="H34" s="121">
        <f t="shared" si="10"/>
        <v>38046.400000000001</v>
      </c>
      <c r="I34" s="151">
        <f t="shared" si="10"/>
        <v>86613.5</v>
      </c>
      <c r="J34" s="151"/>
      <c r="K34" s="151">
        <f t="shared" si="8"/>
        <v>164041.79999999999</v>
      </c>
      <c r="L34" s="198"/>
    </row>
    <row r="35" spans="1:12" s="16" customFormat="1" ht="27" customHeight="1">
      <c r="A35" s="237"/>
      <c r="B35" s="257"/>
      <c r="C35" s="232"/>
      <c r="D35" s="232"/>
      <c r="E35" s="151" t="s">
        <v>20</v>
      </c>
      <c r="F35" s="151">
        <v>21504.2</v>
      </c>
      <c r="G35" s="151">
        <v>29845.1</v>
      </c>
      <c r="H35" s="121">
        <v>27639.5</v>
      </c>
      <c r="I35" s="151">
        <v>57023.6</v>
      </c>
      <c r="J35" s="151"/>
      <c r="K35" s="151">
        <f t="shared" si="8"/>
        <v>108372.9</v>
      </c>
      <c r="L35" s="198"/>
    </row>
    <row r="36" spans="1:12" s="16" customFormat="1" ht="25.5" customHeight="1">
      <c r="A36" s="237"/>
      <c r="B36" s="257"/>
      <c r="C36" s="232"/>
      <c r="D36" s="232"/>
      <c r="E36" s="151" t="s">
        <v>21</v>
      </c>
      <c r="F36" s="151">
        <v>13285.6</v>
      </c>
      <c r="G36" s="151">
        <v>8495.6</v>
      </c>
      <c r="H36" s="121">
        <v>8212.2000000000007</v>
      </c>
      <c r="I36" s="151">
        <v>24765.599999999999</v>
      </c>
      <c r="J36" s="151"/>
      <c r="K36" s="151">
        <f t="shared" si="8"/>
        <v>46546.8</v>
      </c>
      <c r="L36" s="198"/>
    </row>
    <row r="37" spans="1:12" s="16" customFormat="1" ht="24.75" customHeight="1">
      <c r="A37" s="237"/>
      <c r="B37" s="257"/>
      <c r="C37" s="232"/>
      <c r="D37" s="232"/>
      <c r="E37" s="151" t="s">
        <v>35</v>
      </c>
      <c r="F37" s="151">
        <v>189.5</v>
      </c>
      <c r="G37" s="151">
        <v>288.5</v>
      </c>
      <c r="H37" s="121">
        <v>288.39999999999998</v>
      </c>
      <c r="I37" s="151">
        <v>2480.6</v>
      </c>
      <c r="J37" s="151"/>
      <c r="K37" s="151">
        <f t="shared" si="8"/>
        <v>2958.6</v>
      </c>
      <c r="L37" s="198"/>
    </row>
    <row r="38" spans="1:12" s="16" customFormat="1" ht="15" customHeight="1">
      <c r="A38" s="240"/>
      <c r="B38" s="267"/>
      <c r="C38" s="232"/>
      <c r="D38" s="232"/>
      <c r="E38" s="151" t="s">
        <v>22</v>
      </c>
      <c r="F38" s="154">
        <v>1807.1</v>
      </c>
      <c r="G38" s="154">
        <v>2012.7</v>
      </c>
      <c r="H38" s="121">
        <v>1906.3</v>
      </c>
      <c r="I38" s="154">
        <v>2343.6999999999998</v>
      </c>
      <c r="J38" s="154"/>
      <c r="K38" s="151">
        <f t="shared" si="8"/>
        <v>6163.5</v>
      </c>
      <c r="L38" s="198"/>
    </row>
    <row r="39" spans="1:12" s="16" customFormat="1" ht="11.25">
      <c r="A39" s="236" t="s">
        <v>79</v>
      </c>
      <c r="B39" s="238"/>
      <c r="C39" s="232" t="s">
        <v>88</v>
      </c>
      <c r="D39" s="232" t="s">
        <v>82</v>
      </c>
      <c r="E39" s="151" t="s">
        <v>18</v>
      </c>
      <c r="F39" s="151">
        <f>F43+F42+F41+F40</f>
        <v>9538.7000000000007</v>
      </c>
      <c r="G39" s="151">
        <f t="shared" ref="G39:H39" si="11">G43+G42+G41+G40</f>
        <v>6981.4</v>
      </c>
      <c r="H39" s="121">
        <f t="shared" si="11"/>
        <v>6045</v>
      </c>
      <c r="I39" s="151">
        <f>I40+I41+I42+I43</f>
        <v>0</v>
      </c>
      <c r="J39" s="151"/>
      <c r="K39" s="151">
        <f t="shared" si="8"/>
        <v>16520.099999999999</v>
      </c>
      <c r="L39" s="198"/>
    </row>
    <row r="40" spans="1:12" s="16" customFormat="1" ht="22.5">
      <c r="A40" s="237"/>
      <c r="B40" s="257"/>
      <c r="C40" s="232"/>
      <c r="D40" s="232"/>
      <c r="E40" s="151" t="s">
        <v>20</v>
      </c>
      <c r="F40" s="151">
        <v>0</v>
      </c>
      <c r="G40" s="151">
        <v>0</v>
      </c>
      <c r="H40" s="121"/>
      <c r="I40" s="151">
        <v>0</v>
      </c>
      <c r="J40" s="151"/>
      <c r="K40" s="151">
        <f t="shared" si="8"/>
        <v>0</v>
      </c>
      <c r="L40" s="198"/>
    </row>
    <row r="41" spans="1:12" s="16" customFormat="1" ht="22.5">
      <c r="A41" s="237"/>
      <c r="B41" s="257"/>
      <c r="C41" s="232"/>
      <c r="D41" s="232"/>
      <c r="E41" s="151" t="s">
        <v>21</v>
      </c>
      <c r="F41" s="151">
        <v>9538.7000000000007</v>
      </c>
      <c r="G41" s="151">
        <v>6981.4</v>
      </c>
      <c r="H41" s="121">
        <v>6045</v>
      </c>
      <c r="I41" s="151">
        <v>0</v>
      </c>
      <c r="J41" s="151"/>
      <c r="K41" s="151">
        <f t="shared" si="8"/>
        <v>16520.099999999999</v>
      </c>
      <c r="L41" s="198"/>
    </row>
    <row r="42" spans="1:12" s="16" customFormat="1" ht="22.5">
      <c r="A42" s="237"/>
      <c r="B42" s="257"/>
      <c r="C42" s="232"/>
      <c r="D42" s="232"/>
      <c r="E42" s="151" t="s">
        <v>35</v>
      </c>
      <c r="F42" s="151">
        <v>0</v>
      </c>
      <c r="G42" s="151">
        <v>0</v>
      </c>
      <c r="H42" s="121"/>
      <c r="I42" s="151">
        <v>0</v>
      </c>
      <c r="J42" s="151"/>
      <c r="K42" s="151">
        <f t="shared" si="8"/>
        <v>0</v>
      </c>
      <c r="L42" s="198"/>
    </row>
    <row r="43" spans="1:12" s="14" customFormat="1" ht="11.25" customHeight="1" thickBot="1">
      <c r="A43" s="237"/>
      <c r="B43" s="257"/>
      <c r="C43" s="212"/>
      <c r="D43" s="212"/>
      <c r="E43" s="150" t="s">
        <v>22</v>
      </c>
      <c r="F43" s="153">
        <v>0</v>
      </c>
      <c r="G43" s="153">
        <v>0</v>
      </c>
      <c r="H43" s="122"/>
      <c r="I43" s="153">
        <v>0</v>
      </c>
      <c r="J43" s="153"/>
      <c r="K43" s="150">
        <f t="shared" si="8"/>
        <v>0</v>
      </c>
      <c r="L43" s="198"/>
    </row>
    <row r="44" spans="1:12" s="14" customFormat="1" ht="24.75" customHeight="1">
      <c r="A44" s="274" t="s">
        <v>113</v>
      </c>
      <c r="B44" s="239" t="s">
        <v>31</v>
      </c>
      <c r="C44" s="263" t="s">
        <v>105</v>
      </c>
      <c r="D44" s="273" t="s">
        <v>82</v>
      </c>
      <c r="E44" s="155" t="s">
        <v>18</v>
      </c>
      <c r="F44" s="155">
        <f>F45+F46+F47</f>
        <v>33871.199999999997</v>
      </c>
      <c r="G44" s="155">
        <f t="shared" ref="G44:J44" si="12">G45+G46+G47</f>
        <v>40765.300000000003</v>
      </c>
      <c r="H44" s="124">
        <f t="shared" si="12"/>
        <v>37735.100000000006</v>
      </c>
      <c r="I44" s="155">
        <f t="shared" si="12"/>
        <v>35219.5</v>
      </c>
      <c r="J44" s="155">
        <f t="shared" si="12"/>
        <v>0</v>
      </c>
      <c r="K44" s="23">
        <f t="shared" si="8"/>
        <v>109856</v>
      </c>
      <c r="L44" s="254" t="s">
        <v>158</v>
      </c>
    </row>
    <row r="45" spans="1:12" s="14" customFormat="1" ht="30" customHeight="1">
      <c r="A45" s="275"/>
      <c r="B45" s="231"/>
      <c r="C45" s="264"/>
      <c r="D45" s="232"/>
      <c r="E45" s="154" t="s">
        <v>20</v>
      </c>
      <c r="F45" s="154">
        <f>F49+F53</f>
        <v>23382.899999999998</v>
      </c>
      <c r="G45" s="154">
        <f>G49+G53</f>
        <v>31052.6</v>
      </c>
      <c r="H45" s="121">
        <f>H49+H53</f>
        <v>27877.800000000003</v>
      </c>
      <c r="I45" s="154">
        <f>I49+I53</f>
        <v>28508.1</v>
      </c>
      <c r="J45" s="154"/>
      <c r="K45" s="151">
        <f t="shared" si="8"/>
        <v>82943.600000000006</v>
      </c>
      <c r="L45" s="255"/>
    </row>
    <row r="46" spans="1:12" s="14" customFormat="1" ht="30" customHeight="1">
      <c r="A46" s="275"/>
      <c r="B46" s="231"/>
      <c r="C46" s="264"/>
      <c r="D46" s="232"/>
      <c r="E46" s="154" t="s">
        <v>21</v>
      </c>
      <c r="F46" s="154">
        <f>F50+F54</f>
        <v>3519.5</v>
      </c>
      <c r="G46" s="154">
        <f t="shared" ref="G46:I46" si="13">G50+G54</f>
        <v>1499.8999999999999</v>
      </c>
      <c r="H46" s="121">
        <f t="shared" si="13"/>
        <v>1499.8999999999999</v>
      </c>
      <c r="I46" s="154">
        <f t="shared" si="13"/>
        <v>4079.7</v>
      </c>
      <c r="J46" s="154"/>
      <c r="K46" s="151">
        <f t="shared" si="8"/>
        <v>9099.0999999999985</v>
      </c>
      <c r="L46" s="255"/>
    </row>
    <row r="47" spans="1:12" s="14" customFormat="1" ht="27.75" customHeight="1">
      <c r="A47" s="275"/>
      <c r="B47" s="231"/>
      <c r="C47" s="264"/>
      <c r="D47" s="232"/>
      <c r="E47" s="154" t="s">
        <v>22</v>
      </c>
      <c r="F47" s="154">
        <f>F51+F55</f>
        <v>6968.8</v>
      </c>
      <c r="G47" s="154">
        <f>G51+G55</f>
        <v>8212.7999999999993</v>
      </c>
      <c r="H47" s="121">
        <f>H51+H55</f>
        <v>8357.4</v>
      </c>
      <c r="I47" s="154">
        <f>I51+I55</f>
        <v>2631.7</v>
      </c>
      <c r="J47" s="154"/>
      <c r="K47" s="151">
        <f t="shared" si="8"/>
        <v>17813.3</v>
      </c>
      <c r="L47" s="255"/>
    </row>
    <row r="48" spans="1:12" s="14" customFormat="1" ht="15" customHeight="1">
      <c r="A48" s="223" t="s">
        <v>32</v>
      </c>
      <c r="B48" s="231"/>
      <c r="C48" s="231" t="s">
        <v>89</v>
      </c>
      <c r="D48" s="232" t="s">
        <v>82</v>
      </c>
      <c r="E48" s="154" t="s">
        <v>18</v>
      </c>
      <c r="F48" s="154">
        <f>F49+F50+F51</f>
        <v>26157.399999999998</v>
      </c>
      <c r="G48" s="154">
        <f t="shared" ref="G48:I48" si="14">G49+G50+G51</f>
        <v>30987.999999999996</v>
      </c>
      <c r="H48" s="121">
        <f t="shared" si="14"/>
        <v>28910.7</v>
      </c>
      <c r="I48" s="154">
        <f t="shared" si="14"/>
        <v>29457.9</v>
      </c>
      <c r="J48" s="154"/>
      <c r="K48" s="151">
        <f t="shared" si="8"/>
        <v>86603.299999999988</v>
      </c>
      <c r="L48" s="255"/>
    </row>
    <row r="49" spans="1:15" s="14" customFormat="1" ht="21.75" customHeight="1">
      <c r="A49" s="223"/>
      <c r="B49" s="231"/>
      <c r="C49" s="231"/>
      <c r="D49" s="232"/>
      <c r="E49" s="154" t="s">
        <v>20</v>
      </c>
      <c r="F49" s="154">
        <v>20936.3</v>
      </c>
      <c r="G49" s="154">
        <v>27852.6</v>
      </c>
      <c r="H49" s="121">
        <v>24863.4</v>
      </c>
      <c r="I49" s="154">
        <v>23925</v>
      </c>
      <c r="J49" s="154"/>
      <c r="K49" s="151">
        <f t="shared" si="8"/>
        <v>72713.899999999994</v>
      </c>
      <c r="L49" s="255"/>
    </row>
    <row r="50" spans="1:15" s="14" customFormat="1" ht="24" customHeight="1">
      <c r="A50" s="223"/>
      <c r="B50" s="231"/>
      <c r="C50" s="231"/>
      <c r="D50" s="232"/>
      <c r="E50" s="95" t="s">
        <v>21</v>
      </c>
      <c r="F50" s="17">
        <v>3271.1</v>
      </c>
      <c r="G50" s="17">
        <v>1364.6</v>
      </c>
      <c r="H50" s="125">
        <v>1364.6</v>
      </c>
      <c r="I50" s="17">
        <v>3432.9</v>
      </c>
      <c r="J50" s="94"/>
      <c r="K50" s="151">
        <f t="shared" si="8"/>
        <v>8068.6</v>
      </c>
      <c r="L50" s="255"/>
    </row>
    <row r="51" spans="1:15" s="14" customFormat="1" ht="21.75" customHeight="1">
      <c r="A51" s="223"/>
      <c r="B51" s="231"/>
      <c r="C51" s="231"/>
      <c r="D51" s="232"/>
      <c r="E51" s="154" t="s">
        <v>22</v>
      </c>
      <c r="F51" s="154">
        <v>1950</v>
      </c>
      <c r="G51" s="154">
        <v>1770.8</v>
      </c>
      <c r="H51" s="121">
        <v>2682.7</v>
      </c>
      <c r="I51" s="154">
        <v>2100</v>
      </c>
      <c r="J51" s="154"/>
      <c r="K51" s="151">
        <f t="shared" si="8"/>
        <v>5820.8</v>
      </c>
      <c r="L51" s="255"/>
    </row>
    <row r="52" spans="1:15" s="14" customFormat="1" ht="15" customHeight="1">
      <c r="A52" s="223" t="s">
        <v>33</v>
      </c>
      <c r="B52" s="231"/>
      <c r="C52" s="231" t="s">
        <v>106</v>
      </c>
      <c r="D52" s="232" t="s">
        <v>82</v>
      </c>
      <c r="E52" s="154" t="s">
        <v>18</v>
      </c>
      <c r="F52" s="154">
        <f>F53+F54+F55</f>
        <v>7713.8</v>
      </c>
      <c r="G52" s="154">
        <f t="shared" ref="G52:I52" si="15">G53+G54+G55</f>
        <v>9777.2999999999993</v>
      </c>
      <c r="H52" s="121">
        <f t="shared" si="15"/>
        <v>8824.4</v>
      </c>
      <c r="I52" s="154">
        <f t="shared" si="15"/>
        <v>5761.6</v>
      </c>
      <c r="J52" s="154"/>
      <c r="K52" s="151">
        <f t="shared" si="8"/>
        <v>23252.699999999997</v>
      </c>
      <c r="L52" s="255"/>
    </row>
    <row r="53" spans="1:15" s="14" customFormat="1" ht="25.5" customHeight="1">
      <c r="A53" s="223"/>
      <c r="B53" s="231"/>
      <c r="C53" s="231"/>
      <c r="D53" s="232"/>
      <c r="E53" s="154" t="s">
        <v>20</v>
      </c>
      <c r="F53" s="154">
        <v>2446.6</v>
      </c>
      <c r="G53" s="154">
        <v>3200</v>
      </c>
      <c r="H53" s="121">
        <v>3014.4</v>
      </c>
      <c r="I53" s="154">
        <v>4583.1000000000004</v>
      </c>
      <c r="J53" s="154"/>
      <c r="K53" s="151">
        <f t="shared" si="8"/>
        <v>10229.700000000001</v>
      </c>
      <c r="L53" s="255"/>
    </row>
    <row r="54" spans="1:15" s="14" customFormat="1" ht="25.5" customHeight="1">
      <c r="A54" s="223"/>
      <c r="B54" s="231"/>
      <c r="C54" s="231"/>
      <c r="D54" s="232"/>
      <c r="E54" s="154" t="s">
        <v>21</v>
      </c>
      <c r="F54" s="154">
        <v>248.4</v>
      </c>
      <c r="G54" s="154">
        <v>135.30000000000001</v>
      </c>
      <c r="H54" s="121">
        <v>135.30000000000001</v>
      </c>
      <c r="I54" s="154">
        <v>646.79999999999995</v>
      </c>
      <c r="J54" s="154"/>
      <c r="K54" s="151">
        <f t="shared" si="8"/>
        <v>1030.5</v>
      </c>
      <c r="L54" s="255"/>
    </row>
    <row r="55" spans="1:15" s="14" customFormat="1" ht="25.5" customHeight="1" thickBot="1">
      <c r="A55" s="224"/>
      <c r="B55" s="238"/>
      <c r="C55" s="238"/>
      <c r="D55" s="212"/>
      <c r="E55" s="153" t="s">
        <v>22</v>
      </c>
      <c r="F55" s="153">
        <v>5018.8</v>
      </c>
      <c r="G55" s="153">
        <v>6442</v>
      </c>
      <c r="H55" s="122">
        <v>5674.7</v>
      </c>
      <c r="I55" s="153">
        <v>531.70000000000005</v>
      </c>
      <c r="J55" s="153"/>
      <c r="K55" s="150">
        <f t="shared" si="8"/>
        <v>11992.5</v>
      </c>
      <c r="L55" s="202"/>
    </row>
    <row r="56" spans="1:15" s="14" customFormat="1" ht="45" customHeight="1">
      <c r="A56" s="261" t="s">
        <v>108</v>
      </c>
      <c r="B56" s="239" t="s">
        <v>31</v>
      </c>
      <c r="C56" s="263" t="s">
        <v>109</v>
      </c>
      <c r="D56" s="239" t="s">
        <v>82</v>
      </c>
      <c r="E56" s="155" t="s">
        <v>18</v>
      </c>
      <c r="F56" s="155">
        <f>F58+F57</f>
        <v>480</v>
      </c>
      <c r="G56" s="155">
        <f>G58+G57</f>
        <v>151.4</v>
      </c>
      <c r="H56" s="124">
        <f>H58+H57</f>
        <v>151.4</v>
      </c>
      <c r="I56" s="155">
        <f>I58+I57</f>
        <v>42.8</v>
      </c>
      <c r="J56" s="155"/>
      <c r="K56" s="23">
        <f t="shared" si="8"/>
        <v>674.19999999999993</v>
      </c>
      <c r="L56" s="254" t="s">
        <v>160</v>
      </c>
    </row>
    <row r="57" spans="1:15" s="14" customFormat="1" ht="22.5">
      <c r="A57" s="262"/>
      <c r="B57" s="231"/>
      <c r="C57" s="264"/>
      <c r="D57" s="231"/>
      <c r="E57" s="154" t="s">
        <v>20</v>
      </c>
      <c r="F57" s="154">
        <f t="shared" ref="F57:I58" si="16">F60+F63</f>
        <v>480</v>
      </c>
      <c r="G57" s="154">
        <f t="shared" si="16"/>
        <v>151.4</v>
      </c>
      <c r="H57" s="121">
        <f t="shared" si="16"/>
        <v>151.4</v>
      </c>
      <c r="I57" s="154">
        <f t="shared" si="16"/>
        <v>42.8</v>
      </c>
      <c r="J57" s="154"/>
      <c r="K57" s="151">
        <f t="shared" si="8"/>
        <v>674.19999999999993</v>
      </c>
      <c r="L57" s="255"/>
    </row>
    <row r="58" spans="1:15" s="14" customFormat="1">
      <c r="A58" s="262"/>
      <c r="B58" s="231"/>
      <c r="C58" s="264"/>
      <c r="D58" s="231"/>
      <c r="E58" s="154" t="s">
        <v>22</v>
      </c>
      <c r="F58" s="154">
        <f t="shared" si="16"/>
        <v>0</v>
      </c>
      <c r="G58" s="154">
        <f t="shared" si="16"/>
        <v>0</v>
      </c>
      <c r="H58" s="121">
        <f t="shared" si="16"/>
        <v>0</v>
      </c>
      <c r="I58" s="154">
        <f t="shared" si="16"/>
        <v>0</v>
      </c>
      <c r="J58" s="154"/>
      <c r="K58" s="151">
        <f t="shared" si="8"/>
        <v>0</v>
      </c>
      <c r="L58" s="255"/>
    </row>
    <row r="59" spans="1:15" s="14" customFormat="1" ht="33.75" customHeight="1">
      <c r="A59" s="262" t="s">
        <v>114</v>
      </c>
      <c r="B59" s="231"/>
      <c r="C59" s="231" t="s">
        <v>110</v>
      </c>
      <c r="D59" s="231" t="s">
        <v>82</v>
      </c>
      <c r="E59" s="154" t="s">
        <v>18</v>
      </c>
      <c r="F59" s="154">
        <f>F60+F61</f>
        <v>205</v>
      </c>
      <c r="G59" s="154">
        <f>G60+G61</f>
        <v>58.6</v>
      </c>
      <c r="H59" s="121">
        <f>H60+H61</f>
        <v>58.6</v>
      </c>
      <c r="I59" s="154">
        <f>I60+I61</f>
        <v>4</v>
      </c>
      <c r="J59" s="154"/>
      <c r="K59" s="151">
        <f t="shared" si="8"/>
        <v>267.60000000000002</v>
      </c>
      <c r="L59" s="255"/>
    </row>
    <row r="60" spans="1:15" s="14" customFormat="1" ht="22.5">
      <c r="A60" s="262"/>
      <c r="B60" s="231"/>
      <c r="C60" s="231"/>
      <c r="D60" s="231"/>
      <c r="E60" s="154" t="s">
        <v>20</v>
      </c>
      <c r="F60" s="154">
        <v>205</v>
      </c>
      <c r="G60" s="154">
        <v>58.6</v>
      </c>
      <c r="H60" s="121">
        <v>58.6</v>
      </c>
      <c r="I60" s="154">
        <v>4</v>
      </c>
      <c r="J60" s="154"/>
      <c r="K60" s="151">
        <f t="shared" si="8"/>
        <v>267.60000000000002</v>
      </c>
      <c r="L60" s="255"/>
    </row>
    <row r="61" spans="1:15" s="14" customFormat="1">
      <c r="A61" s="262"/>
      <c r="B61" s="231"/>
      <c r="C61" s="231"/>
      <c r="D61" s="231"/>
      <c r="E61" s="154" t="s">
        <v>22</v>
      </c>
      <c r="F61" s="154">
        <v>0</v>
      </c>
      <c r="G61" s="154">
        <v>0</v>
      </c>
      <c r="H61" s="121"/>
      <c r="I61" s="154">
        <v>0</v>
      </c>
      <c r="J61" s="154"/>
      <c r="K61" s="151">
        <f t="shared" si="8"/>
        <v>0</v>
      </c>
      <c r="L61" s="255"/>
    </row>
    <row r="62" spans="1:15" s="14" customFormat="1">
      <c r="A62" s="262" t="s">
        <v>115</v>
      </c>
      <c r="B62" s="231"/>
      <c r="C62" s="231" t="s">
        <v>111</v>
      </c>
      <c r="D62" s="231" t="s">
        <v>82</v>
      </c>
      <c r="E62" s="154" t="s">
        <v>18</v>
      </c>
      <c r="F62" s="154">
        <f>F63+F64</f>
        <v>275</v>
      </c>
      <c r="G62" s="154">
        <f>G63+G64</f>
        <v>92.8</v>
      </c>
      <c r="H62" s="121">
        <f>H63+H64</f>
        <v>92.8</v>
      </c>
      <c r="I62" s="154">
        <f>I63+I64</f>
        <v>38.799999999999997</v>
      </c>
      <c r="J62" s="154"/>
      <c r="K62" s="151">
        <f t="shared" si="8"/>
        <v>406.6</v>
      </c>
      <c r="L62" s="255"/>
    </row>
    <row r="63" spans="1:15" s="14" customFormat="1" ht="22.5">
      <c r="A63" s="262"/>
      <c r="B63" s="231"/>
      <c r="C63" s="231"/>
      <c r="D63" s="231"/>
      <c r="E63" s="154" t="s">
        <v>20</v>
      </c>
      <c r="F63" s="154">
        <v>275</v>
      </c>
      <c r="G63" s="154">
        <v>92.8</v>
      </c>
      <c r="H63" s="121">
        <v>92.8</v>
      </c>
      <c r="I63" s="154">
        <v>38.799999999999997</v>
      </c>
      <c r="J63" s="154"/>
      <c r="K63" s="151">
        <f t="shared" si="8"/>
        <v>406.6</v>
      </c>
      <c r="L63" s="255"/>
    </row>
    <row r="64" spans="1:15" s="14" customFormat="1">
      <c r="A64" s="262"/>
      <c r="B64" s="231"/>
      <c r="C64" s="231"/>
      <c r="D64" s="231"/>
      <c r="E64" s="154" t="s">
        <v>22</v>
      </c>
      <c r="F64" s="154">
        <v>0</v>
      </c>
      <c r="G64" s="154">
        <v>0</v>
      </c>
      <c r="H64" s="121"/>
      <c r="I64" s="154">
        <v>0</v>
      </c>
      <c r="J64" s="154"/>
      <c r="K64" s="151">
        <f t="shared" si="8"/>
        <v>0</v>
      </c>
      <c r="L64" s="255"/>
      <c r="M64" s="74"/>
      <c r="N64" s="74"/>
      <c r="O64" s="74"/>
    </row>
    <row r="65" spans="1:12" s="14" customFormat="1" ht="17.25" customHeight="1" thickBot="1">
      <c r="A65" s="302" t="s">
        <v>14</v>
      </c>
      <c r="B65" s="303"/>
      <c r="C65" s="303"/>
      <c r="D65" s="303"/>
      <c r="E65" s="25"/>
      <c r="F65" s="156">
        <f>F24+F44+F56</f>
        <v>119142.2</v>
      </c>
      <c r="G65" s="156">
        <f t="shared" ref="G65:J65" si="17">G24+G44+G56</f>
        <v>130667.19999999998</v>
      </c>
      <c r="H65" s="128"/>
      <c r="I65" s="156">
        <f t="shared" si="17"/>
        <v>166166.19999999998</v>
      </c>
      <c r="J65" s="156">
        <f t="shared" si="17"/>
        <v>0</v>
      </c>
      <c r="K65" s="24">
        <f t="shared" si="8"/>
        <v>415975.6</v>
      </c>
      <c r="L65" s="256"/>
    </row>
    <row r="66" spans="1:12" s="14" customFormat="1" ht="23.25" customHeight="1" thickBot="1">
      <c r="A66" s="307" t="s">
        <v>27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308"/>
    </row>
    <row r="67" spans="1:12" s="14" customFormat="1" ht="89.25" customHeight="1" thickBot="1">
      <c r="A67" s="29" t="s">
        <v>116</v>
      </c>
      <c r="B67" s="30" t="s">
        <v>12</v>
      </c>
      <c r="C67" s="77" t="s">
        <v>94</v>
      </c>
      <c r="D67" s="30" t="s">
        <v>91</v>
      </c>
      <c r="E67" s="30" t="s">
        <v>20</v>
      </c>
      <c r="F67" s="30">
        <v>513</v>
      </c>
      <c r="G67" s="30">
        <v>500.7</v>
      </c>
      <c r="H67" s="127">
        <v>484.2</v>
      </c>
      <c r="I67" s="30">
        <v>931</v>
      </c>
      <c r="J67" s="30"/>
      <c r="K67" s="30">
        <f>F67+G67+I67</f>
        <v>1944.7</v>
      </c>
      <c r="L67" s="71" t="s">
        <v>155</v>
      </c>
    </row>
    <row r="68" spans="1:12" s="14" customFormat="1" ht="46.5" customHeight="1" thickBot="1">
      <c r="A68" s="210" t="s">
        <v>117</v>
      </c>
      <c r="B68" s="213" t="s">
        <v>12</v>
      </c>
      <c r="C68" s="177" t="s">
        <v>130</v>
      </c>
      <c r="D68" s="213" t="s">
        <v>91</v>
      </c>
      <c r="E68" s="21" t="s">
        <v>18</v>
      </c>
      <c r="F68" s="21">
        <f t="shared" ref="F68:I68" si="18">F69+F70</f>
        <v>783.2</v>
      </c>
      <c r="G68" s="21">
        <f t="shared" si="18"/>
        <v>656.7</v>
      </c>
      <c r="H68" s="126">
        <f t="shared" si="18"/>
        <v>649.6</v>
      </c>
      <c r="I68" s="21">
        <f t="shared" si="18"/>
        <v>760</v>
      </c>
      <c r="J68" s="21"/>
      <c r="K68" s="30">
        <f t="shared" ref="K68:K75" si="19">F68+G68+I68</f>
        <v>2199.9</v>
      </c>
      <c r="L68" s="203" t="s">
        <v>143</v>
      </c>
    </row>
    <row r="69" spans="1:12" s="14" customFormat="1" ht="29.25" customHeight="1" thickBot="1">
      <c r="A69" s="210"/>
      <c r="B69" s="213"/>
      <c r="C69" s="177"/>
      <c r="D69" s="213"/>
      <c r="E69" s="1" t="s">
        <v>20</v>
      </c>
      <c r="F69" s="13">
        <f>F71+F73</f>
        <v>783.2</v>
      </c>
      <c r="G69" s="70">
        <f t="shared" ref="G69:I69" si="20">G71+G73</f>
        <v>656.7</v>
      </c>
      <c r="H69" s="121">
        <f t="shared" si="20"/>
        <v>649.6</v>
      </c>
      <c r="I69" s="70">
        <f t="shared" si="20"/>
        <v>760</v>
      </c>
      <c r="J69" s="70"/>
      <c r="K69" s="30">
        <f t="shared" si="19"/>
        <v>2199.9</v>
      </c>
      <c r="L69" s="203"/>
    </row>
    <row r="70" spans="1:12" s="14" customFormat="1" ht="32.25" customHeight="1" thickBot="1">
      <c r="A70" s="211"/>
      <c r="B70" s="214"/>
      <c r="C70" s="178"/>
      <c r="D70" s="214"/>
      <c r="E70" s="1" t="s">
        <v>22</v>
      </c>
      <c r="F70" s="13">
        <f>F74</f>
        <v>0</v>
      </c>
      <c r="G70" s="70">
        <f t="shared" ref="G70:I70" si="21">G74</f>
        <v>0</v>
      </c>
      <c r="H70" s="121">
        <f t="shared" si="21"/>
        <v>0</v>
      </c>
      <c r="I70" s="70">
        <f t="shared" si="21"/>
        <v>0</v>
      </c>
      <c r="J70" s="70"/>
      <c r="K70" s="30">
        <f t="shared" si="19"/>
        <v>0</v>
      </c>
      <c r="L70" s="203"/>
    </row>
    <row r="71" spans="1:12" s="14" customFormat="1" ht="45.75" thickBot="1">
      <c r="A71" s="31" t="s">
        <v>37</v>
      </c>
      <c r="B71" s="21"/>
      <c r="C71" s="1" t="s">
        <v>92</v>
      </c>
      <c r="D71" s="1" t="s">
        <v>90</v>
      </c>
      <c r="E71" s="1" t="s">
        <v>20</v>
      </c>
      <c r="F71" s="13">
        <v>360</v>
      </c>
      <c r="G71" s="13">
        <v>232</v>
      </c>
      <c r="H71" s="121">
        <v>232</v>
      </c>
      <c r="I71" s="13">
        <v>334.6</v>
      </c>
      <c r="J71" s="13"/>
      <c r="K71" s="30">
        <f t="shared" si="19"/>
        <v>926.6</v>
      </c>
      <c r="L71" s="203"/>
    </row>
    <row r="72" spans="1:12" s="14" customFormat="1" ht="13.5" thickBot="1">
      <c r="A72" s="228" t="s">
        <v>38</v>
      </c>
      <c r="B72" s="212"/>
      <c r="C72" s="212" t="s">
        <v>93</v>
      </c>
      <c r="D72" s="212" t="s">
        <v>91</v>
      </c>
      <c r="E72" s="1" t="s">
        <v>18</v>
      </c>
      <c r="F72" s="13">
        <f>F73+F74</f>
        <v>423.2</v>
      </c>
      <c r="G72" s="13">
        <f>G73+G74</f>
        <v>424.7</v>
      </c>
      <c r="H72" s="121">
        <f>H73+H74</f>
        <v>417.6</v>
      </c>
      <c r="I72" s="13">
        <f>I73+I74</f>
        <v>425.4</v>
      </c>
      <c r="J72" s="13"/>
      <c r="K72" s="30">
        <f t="shared" si="19"/>
        <v>1273.3</v>
      </c>
      <c r="L72" s="203"/>
    </row>
    <row r="73" spans="1:12" s="14" customFormat="1" ht="23.25" thickBot="1">
      <c r="A73" s="229"/>
      <c r="B73" s="213"/>
      <c r="C73" s="213"/>
      <c r="D73" s="213"/>
      <c r="E73" s="1" t="s">
        <v>20</v>
      </c>
      <c r="F73" s="13">
        <v>423.2</v>
      </c>
      <c r="G73" s="13">
        <v>424.7</v>
      </c>
      <c r="H73" s="121">
        <v>417.6</v>
      </c>
      <c r="I73" s="13">
        <v>425.4</v>
      </c>
      <c r="J73" s="13"/>
      <c r="K73" s="30">
        <f t="shared" si="19"/>
        <v>1273.3</v>
      </c>
      <c r="L73" s="203"/>
    </row>
    <row r="74" spans="1:12" s="14" customFormat="1" ht="53.25" customHeight="1" thickBot="1">
      <c r="A74" s="230"/>
      <c r="B74" s="214"/>
      <c r="C74" s="214"/>
      <c r="D74" s="214"/>
      <c r="E74" s="20" t="s">
        <v>22</v>
      </c>
      <c r="F74" s="48">
        <v>0</v>
      </c>
      <c r="G74" s="48">
        <v>0</v>
      </c>
      <c r="H74" s="122">
        <v>0</v>
      </c>
      <c r="I74" s="48">
        <v>0</v>
      </c>
      <c r="J74" s="48"/>
      <c r="K74" s="30">
        <f t="shared" si="19"/>
        <v>0</v>
      </c>
      <c r="L74" s="203"/>
    </row>
    <row r="75" spans="1:12" s="14" customFormat="1" ht="19.5" customHeight="1" thickBot="1">
      <c r="A75" s="258" t="s">
        <v>14</v>
      </c>
      <c r="B75" s="259"/>
      <c r="C75" s="259"/>
      <c r="D75" s="260"/>
      <c r="E75" s="27"/>
      <c r="F75" s="27">
        <f>F67+F68</f>
        <v>1296.2</v>
      </c>
      <c r="G75" s="27">
        <f>G67+G68</f>
        <v>1157.4000000000001</v>
      </c>
      <c r="H75" s="128"/>
      <c r="I75" s="27">
        <f>I67+I68</f>
        <v>1691</v>
      </c>
      <c r="J75" s="27"/>
      <c r="K75" s="30">
        <f t="shared" si="19"/>
        <v>4144.6000000000004</v>
      </c>
      <c r="L75" s="28"/>
    </row>
    <row r="76" spans="1:12" s="15" customFormat="1" ht="20.25" customHeight="1">
      <c r="A76" s="297" t="s">
        <v>13</v>
      </c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299"/>
    </row>
    <row r="77" spans="1:12" s="15" customFormat="1" ht="12.75" customHeight="1">
      <c r="A77" s="208" t="s">
        <v>65</v>
      </c>
      <c r="B77" s="232" t="s">
        <v>15</v>
      </c>
      <c r="C77" s="304" t="s">
        <v>63</v>
      </c>
      <c r="D77" s="232" t="s">
        <v>34</v>
      </c>
      <c r="E77" s="1" t="s">
        <v>18</v>
      </c>
      <c r="F77" s="13">
        <f>F78+F79+F80+F81</f>
        <v>10742</v>
      </c>
      <c r="G77" s="104">
        <f t="shared" ref="G77:I77" si="22">G78+G79+G80+G81</f>
        <v>13538.334999999999</v>
      </c>
      <c r="H77" s="121">
        <f t="shared" si="22"/>
        <v>7148.3</v>
      </c>
      <c r="I77" s="104">
        <f t="shared" si="22"/>
        <v>13565.31</v>
      </c>
      <c r="J77" s="78"/>
      <c r="K77" s="56">
        <f>F77+G77+I77</f>
        <v>37845.644999999997</v>
      </c>
      <c r="L77" s="271" t="s">
        <v>157</v>
      </c>
    </row>
    <row r="78" spans="1:12" s="15" customFormat="1" ht="22.5">
      <c r="A78" s="208"/>
      <c r="B78" s="232"/>
      <c r="C78" s="305"/>
      <c r="D78" s="232"/>
      <c r="E78" s="1" t="s">
        <v>20</v>
      </c>
      <c r="F78" s="13">
        <f>F83+F88+F91+F95+F100+F105</f>
        <v>2845.2</v>
      </c>
      <c r="G78" s="104">
        <f t="shared" ref="G78:H78" si="23">G83+G88+G91+G95+G100+G105</f>
        <v>3877</v>
      </c>
      <c r="H78" s="121">
        <f t="shared" si="23"/>
        <v>3871.5</v>
      </c>
      <c r="I78" s="104">
        <f>I83+I88+I91+I95+I100+I105+I104</f>
        <v>4770.41</v>
      </c>
      <c r="J78" s="78"/>
      <c r="K78" s="56">
        <f t="shared" ref="K78:K116" si="24">F78+G78+I78</f>
        <v>11492.61</v>
      </c>
      <c r="L78" s="271"/>
    </row>
    <row r="79" spans="1:12" s="15" customFormat="1" ht="22.5">
      <c r="A79" s="208"/>
      <c r="B79" s="232"/>
      <c r="C79" s="305"/>
      <c r="D79" s="232"/>
      <c r="E79" s="1" t="s">
        <v>21</v>
      </c>
      <c r="F79" s="13">
        <f>F84+F89+F92+F96+F101</f>
        <v>1640.913</v>
      </c>
      <c r="G79" s="78">
        <f t="shared" ref="G79:I79" si="25">G84+G89+G92+G96+G101</f>
        <v>1797.4</v>
      </c>
      <c r="H79" s="121">
        <f t="shared" si="25"/>
        <v>1651.5</v>
      </c>
      <c r="I79" s="78">
        <f t="shared" si="25"/>
        <v>1235.99</v>
      </c>
      <c r="J79" s="78"/>
      <c r="K79" s="56">
        <f t="shared" si="24"/>
        <v>4674.3029999999999</v>
      </c>
      <c r="L79" s="271"/>
    </row>
    <row r="80" spans="1:12" s="15" customFormat="1" ht="22.5">
      <c r="A80" s="208"/>
      <c r="B80" s="232"/>
      <c r="C80" s="305"/>
      <c r="D80" s="232"/>
      <c r="E80" s="1" t="s">
        <v>35</v>
      </c>
      <c r="F80" s="13">
        <f>F85+F97+F102</f>
        <v>1014.287</v>
      </c>
      <c r="G80" s="78">
        <f t="shared" ref="G80:I80" si="26">G85+G97+G102</f>
        <v>1768.835</v>
      </c>
      <c r="H80" s="121">
        <f t="shared" si="26"/>
        <v>1625.3</v>
      </c>
      <c r="I80" s="78">
        <f t="shared" si="26"/>
        <v>792.61</v>
      </c>
      <c r="J80" s="78"/>
      <c r="K80" s="56">
        <f t="shared" si="24"/>
        <v>3575.7320000000004</v>
      </c>
      <c r="L80" s="271"/>
    </row>
    <row r="81" spans="1:12">
      <c r="A81" s="208"/>
      <c r="B81" s="232"/>
      <c r="C81" s="306"/>
      <c r="D81" s="232"/>
      <c r="E81" s="1" t="s">
        <v>22</v>
      </c>
      <c r="F81" s="13">
        <f>F86+F93+F103+F98</f>
        <v>5241.6000000000004</v>
      </c>
      <c r="G81" s="78">
        <f t="shared" ref="G81:I81" si="27">G86+G93+G103+G98</f>
        <v>6095.1</v>
      </c>
      <c r="H81" s="121">
        <f t="shared" si="27"/>
        <v>0</v>
      </c>
      <c r="I81" s="78">
        <f t="shared" si="27"/>
        <v>6766.3</v>
      </c>
      <c r="J81" s="78">
        <f>J86+J93+J103+J98</f>
        <v>0</v>
      </c>
      <c r="K81" s="56">
        <f t="shared" si="24"/>
        <v>18103</v>
      </c>
      <c r="L81" s="271"/>
    </row>
    <row r="82" spans="1:12" ht="18" customHeight="1">
      <c r="A82" s="191" t="s">
        <v>118</v>
      </c>
      <c r="B82" s="212"/>
      <c r="C82" s="212" t="s">
        <v>36</v>
      </c>
      <c r="D82" s="218" t="s">
        <v>34</v>
      </c>
      <c r="E82" s="1" t="s">
        <v>18</v>
      </c>
      <c r="F82" s="49">
        <f t="shared" ref="F82:H82" si="28">F83+F84+F85+F86</f>
        <v>7996.8</v>
      </c>
      <c r="G82" s="49">
        <f t="shared" si="28"/>
        <v>9711.3350000000009</v>
      </c>
      <c r="H82" s="129">
        <f t="shared" si="28"/>
        <v>3322.7</v>
      </c>
      <c r="I82" s="49">
        <f>I83+I84+I85+I86</f>
        <v>8794.9</v>
      </c>
      <c r="J82" s="49"/>
      <c r="K82" s="56">
        <f t="shared" si="24"/>
        <v>26503.035000000003</v>
      </c>
      <c r="L82" s="271"/>
    </row>
    <row r="83" spans="1:12" ht="19.5" customHeight="1">
      <c r="A83" s="192"/>
      <c r="B83" s="213"/>
      <c r="C83" s="213"/>
      <c r="D83" s="179"/>
      <c r="E83" s="1" t="s">
        <v>20</v>
      </c>
      <c r="F83" s="49">
        <v>100</v>
      </c>
      <c r="G83" s="49">
        <v>50</v>
      </c>
      <c r="H83" s="129">
        <v>45.9</v>
      </c>
      <c r="I83" s="49">
        <v>0</v>
      </c>
      <c r="J83" s="49"/>
      <c r="K83" s="56">
        <f t="shared" si="24"/>
        <v>150</v>
      </c>
      <c r="L83" s="271"/>
    </row>
    <row r="84" spans="1:12" ht="21" customHeight="1">
      <c r="A84" s="192"/>
      <c r="B84" s="213"/>
      <c r="C84" s="213"/>
      <c r="D84" s="179"/>
      <c r="E84" s="1" t="s">
        <v>21</v>
      </c>
      <c r="F84" s="49">
        <v>1640.913</v>
      </c>
      <c r="G84" s="49">
        <v>1797.4</v>
      </c>
      <c r="H84" s="129">
        <v>1651.5</v>
      </c>
      <c r="I84" s="49">
        <v>1235.99</v>
      </c>
      <c r="J84" s="49"/>
      <c r="K84" s="56">
        <f t="shared" si="24"/>
        <v>4674.3029999999999</v>
      </c>
      <c r="L84" s="271"/>
    </row>
    <row r="85" spans="1:12" s="18" customFormat="1" ht="22.5">
      <c r="A85" s="192"/>
      <c r="B85" s="213"/>
      <c r="C85" s="213"/>
      <c r="D85" s="179"/>
      <c r="E85" s="1" t="s">
        <v>35</v>
      </c>
      <c r="F85" s="55">
        <v>1014.287</v>
      </c>
      <c r="G85" s="57">
        <v>1768.835</v>
      </c>
      <c r="H85" s="130">
        <v>1625.3</v>
      </c>
      <c r="I85" s="57">
        <v>792.61</v>
      </c>
      <c r="J85" s="57"/>
      <c r="K85" s="56">
        <f t="shared" si="24"/>
        <v>3575.7320000000004</v>
      </c>
      <c r="L85" s="271"/>
    </row>
    <row r="86" spans="1:12" s="18" customFormat="1" ht="11.25">
      <c r="A86" s="193"/>
      <c r="B86" s="214"/>
      <c r="C86" s="214"/>
      <c r="D86" s="180"/>
      <c r="E86" s="17" t="s">
        <v>22</v>
      </c>
      <c r="F86" s="55">
        <v>5241.6000000000004</v>
      </c>
      <c r="G86" s="55">
        <v>6095.1</v>
      </c>
      <c r="H86" s="125"/>
      <c r="I86" s="55">
        <v>6766.3</v>
      </c>
      <c r="J86" s="55"/>
      <c r="K86" s="56">
        <f t="shared" si="24"/>
        <v>18103</v>
      </c>
      <c r="L86" s="271"/>
    </row>
    <row r="87" spans="1:12" s="18" customFormat="1" ht="11.25">
      <c r="A87" s="191" t="s">
        <v>119</v>
      </c>
      <c r="B87" s="212"/>
      <c r="C87" s="212" t="s">
        <v>39</v>
      </c>
      <c r="D87" s="218" t="s">
        <v>34</v>
      </c>
      <c r="E87" s="1" t="s">
        <v>18</v>
      </c>
      <c r="F87" s="55">
        <f t="shared" ref="F87:I87" si="29">F88+F89</f>
        <v>211.5</v>
      </c>
      <c r="G87" s="55">
        <f t="shared" si="29"/>
        <v>3797</v>
      </c>
      <c r="H87" s="125">
        <f t="shared" si="29"/>
        <v>3796.1</v>
      </c>
      <c r="I87" s="55">
        <f t="shared" si="29"/>
        <v>4284.41</v>
      </c>
      <c r="J87" s="55"/>
      <c r="K87" s="56">
        <f t="shared" si="24"/>
        <v>8292.91</v>
      </c>
      <c r="L87" s="271"/>
    </row>
    <row r="88" spans="1:12" s="18" customFormat="1" ht="22.5">
      <c r="A88" s="192"/>
      <c r="B88" s="213"/>
      <c r="C88" s="213"/>
      <c r="D88" s="179"/>
      <c r="E88" s="1" t="s">
        <v>20</v>
      </c>
      <c r="F88" s="55">
        <v>211.5</v>
      </c>
      <c r="G88" s="55">
        <v>3797</v>
      </c>
      <c r="H88" s="125">
        <v>3796.1</v>
      </c>
      <c r="I88" s="13">
        <v>4284.41</v>
      </c>
      <c r="J88" s="13"/>
      <c r="K88" s="56">
        <f t="shared" si="24"/>
        <v>8292.91</v>
      </c>
      <c r="L88" s="271"/>
    </row>
    <row r="89" spans="1:12" s="18" customFormat="1" ht="22.5">
      <c r="A89" s="192"/>
      <c r="B89" s="213"/>
      <c r="C89" s="213"/>
      <c r="D89" s="179"/>
      <c r="E89" s="1" t="s">
        <v>21</v>
      </c>
      <c r="F89" s="55">
        <v>0</v>
      </c>
      <c r="G89" s="55">
        <v>0</v>
      </c>
      <c r="H89" s="125">
        <v>0</v>
      </c>
      <c r="I89" s="13">
        <v>0</v>
      </c>
      <c r="J89" s="13"/>
      <c r="K89" s="56">
        <f t="shared" si="24"/>
        <v>0</v>
      </c>
      <c r="L89" s="271"/>
    </row>
    <row r="90" spans="1:12" s="18" customFormat="1" ht="11.25">
      <c r="A90" s="191" t="s">
        <v>120</v>
      </c>
      <c r="B90" s="212"/>
      <c r="C90" s="212" t="s">
        <v>40</v>
      </c>
      <c r="D90" s="218" t="s">
        <v>34</v>
      </c>
      <c r="E90" s="17" t="s">
        <v>18</v>
      </c>
      <c r="F90" s="55">
        <f t="shared" ref="F90:I90" si="30">F91+F92+F93</f>
        <v>1390</v>
      </c>
      <c r="G90" s="55">
        <f t="shared" si="30"/>
        <v>0</v>
      </c>
      <c r="H90" s="125">
        <f t="shared" si="30"/>
        <v>0</v>
      </c>
      <c r="I90" s="55">
        <f t="shared" si="30"/>
        <v>120</v>
      </c>
      <c r="J90" s="55"/>
      <c r="K90" s="56">
        <f t="shared" si="24"/>
        <v>1510</v>
      </c>
      <c r="L90" s="271"/>
    </row>
    <row r="91" spans="1:12" s="18" customFormat="1" ht="22.5">
      <c r="A91" s="192"/>
      <c r="B91" s="213"/>
      <c r="C91" s="213"/>
      <c r="D91" s="179"/>
      <c r="E91" s="1" t="s">
        <v>20</v>
      </c>
      <c r="F91" s="55">
        <v>1390</v>
      </c>
      <c r="G91" s="55">
        <v>0</v>
      </c>
      <c r="H91" s="125">
        <v>0</v>
      </c>
      <c r="I91" s="13">
        <v>120</v>
      </c>
      <c r="J91" s="13"/>
      <c r="K91" s="56">
        <f t="shared" si="24"/>
        <v>1510</v>
      </c>
      <c r="L91" s="271"/>
    </row>
    <row r="92" spans="1:12" s="18" customFormat="1" ht="22.5">
      <c r="A92" s="192"/>
      <c r="B92" s="213"/>
      <c r="C92" s="213"/>
      <c r="D92" s="179"/>
      <c r="E92" s="1" t="s">
        <v>21</v>
      </c>
      <c r="F92" s="55">
        <v>0</v>
      </c>
      <c r="G92" s="55">
        <v>0</v>
      </c>
      <c r="H92" s="125">
        <v>0</v>
      </c>
      <c r="I92" s="13">
        <v>0</v>
      </c>
      <c r="J92" s="13"/>
      <c r="K92" s="56">
        <f t="shared" si="24"/>
        <v>0</v>
      </c>
      <c r="L92" s="271"/>
    </row>
    <row r="93" spans="1:12" s="18" customFormat="1" ht="11.25">
      <c r="A93" s="193"/>
      <c r="B93" s="214"/>
      <c r="C93" s="214"/>
      <c r="D93" s="180"/>
      <c r="E93" s="1" t="s">
        <v>22</v>
      </c>
      <c r="F93" s="55">
        <v>0</v>
      </c>
      <c r="G93" s="55">
        <v>0</v>
      </c>
      <c r="H93" s="125">
        <v>0</v>
      </c>
      <c r="I93" s="13">
        <v>0</v>
      </c>
      <c r="J93" s="13"/>
      <c r="K93" s="56">
        <f t="shared" si="24"/>
        <v>0</v>
      </c>
      <c r="L93" s="271"/>
    </row>
    <row r="94" spans="1:12" s="18" customFormat="1" ht="12.75" customHeight="1">
      <c r="A94" s="191" t="s">
        <v>121</v>
      </c>
      <c r="B94" s="212"/>
      <c r="C94" s="212" t="s">
        <v>41</v>
      </c>
      <c r="D94" s="218" t="s">
        <v>34</v>
      </c>
      <c r="E94" s="1" t="s">
        <v>18</v>
      </c>
      <c r="F94" s="55">
        <f t="shared" ref="F94:I94" si="31">F95+F96+F97+F98</f>
        <v>300</v>
      </c>
      <c r="G94" s="55">
        <f t="shared" si="31"/>
        <v>30</v>
      </c>
      <c r="H94" s="125">
        <f t="shared" si="31"/>
        <v>29.5</v>
      </c>
      <c r="I94" s="55">
        <f t="shared" si="31"/>
        <v>100</v>
      </c>
      <c r="J94" s="55"/>
      <c r="K94" s="56">
        <f t="shared" si="24"/>
        <v>430</v>
      </c>
      <c r="L94" s="271"/>
    </row>
    <row r="95" spans="1:12" s="18" customFormat="1" ht="22.5">
      <c r="A95" s="192"/>
      <c r="B95" s="213"/>
      <c r="C95" s="213"/>
      <c r="D95" s="179"/>
      <c r="E95" s="1" t="s">
        <v>20</v>
      </c>
      <c r="F95" s="55">
        <v>300</v>
      </c>
      <c r="G95" s="55">
        <v>30</v>
      </c>
      <c r="H95" s="125">
        <v>29.5</v>
      </c>
      <c r="I95" s="78">
        <v>100</v>
      </c>
      <c r="J95" s="55"/>
      <c r="K95" s="56">
        <f t="shared" si="24"/>
        <v>430</v>
      </c>
      <c r="L95" s="271"/>
    </row>
    <row r="96" spans="1:12" s="18" customFormat="1" ht="22.5">
      <c r="A96" s="192"/>
      <c r="B96" s="213"/>
      <c r="C96" s="213"/>
      <c r="D96" s="179"/>
      <c r="E96" s="1" t="s">
        <v>21</v>
      </c>
      <c r="F96" s="55">
        <v>0</v>
      </c>
      <c r="G96" s="55">
        <v>0</v>
      </c>
      <c r="H96" s="125">
        <v>0</v>
      </c>
      <c r="I96" s="78">
        <v>0</v>
      </c>
      <c r="J96" s="13"/>
      <c r="K96" s="56">
        <f t="shared" si="24"/>
        <v>0</v>
      </c>
      <c r="L96" s="271"/>
    </row>
    <row r="97" spans="1:12" s="18" customFormat="1" ht="22.5">
      <c r="A97" s="192"/>
      <c r="B97" s="213"/>
      <c r="C97" s="213"/>
      <c r="D97" s="179"/>
      <c r="E97" s="1" t="s">
        <v>35</v>
      </c>
      <c r="F97" s="55">
        <v>0</v>
      </c>
      <c r="G97" s="55">
        <v>0</v>
      </c>
      <c r="H97" s="125">
        <v>0</v>
      </c>
      <c r="I97" s="78">
        <v>0</v>
      </c>
      <c r="J97" s="13"/>
      <c r="K97" s="56">
        <f t="shared" si="24"/>
        <v>0</v>
      </c>
      <c r="L97" s="271"/>
    </row>
    <row r="98" spans="1:12" s="18" customFormat="1" ht="11.25">
      <c r="A98" s="193"/>
      <c r="B98" s="214"/>
      <c r="C98" s="214"/>
      <c r="D98" s="180"/>
      <c r="E98" s="1" t="s">
        <v>22</v>
      </c>
      <c r="F98" s="17">
        <v>0</v>
      </c>
      <c r="G98" s="17">
        <v>0</v>
      </c>
      <c r="H98" s="125">
        <v>0</v>
      </c>
      <c r="I98" s="17">
        <v>0</v>
      </c>
      <c r="J98" s="13"/>
      <c r="K98" s="56">
        <f t="shared" si="24"/>
        <v>0</v>
      </c>
      <c r="L98" s="271"/>
    </row>
    <row r="99" spans="1:12" s="18" customFormat="1" ht="11.25">
      <c r="A99" s="225" t="s">
        <v>122</v>
      </c>
      <c r="B99" s="212"/>
      <c r="C99" s="212" t="s">
        <v>52</v>
      </c>
      <c r="D99" s="218" t="s">
        <v>53</v>
      </c>
      <c r="E99" s="59" t="s">
        <v>18</v>
      </c>
      <c r="F99" s="55">
        <f>F100+F101+F102+F103</f>
        <v>843.7</v>
      </c>
      <c r="G99" s="55">
        <f t="shared" ref="G99" si="32">G100+G101+G102+G103</f>
        <v>0</v>
      </c>
      <c r="H99" s="125">
        <v>0</v>
      </c>
      <c r="I99" s="55">
        <f>I100+I101+I102+I103</f>
        <v>0</v>
      </c>
      <c r="J99" s="58"/>
      <c r="K99" s="56">
        <f t="shared" si="24"/>
        <v>843.7</v>
      </c>
      <c r="L99" s="271"/>
    </row>
    <row r="100" spans="1:12" s="18" customFormat="1" ht="22.5">
      <c r="A100" s="226"/>
      <c r="B100" s="213"/>
      <c r="C100" s="213"/>
      <c r="D100" s="179"/>
      <c r="E100" s="59" t="s">
        <v>20</v>
      </c>
      <c r="F100" s="55">
        <v>843.7</v>
      </c>
      <c r="G100" s="55">
        <v>0</v>
      </c>
      <c r="H100" s="125">
        <v>0</v>
      </c>
      <c r="I100" s="58">
        <v>0</v>
      </c>
      <c r="J100" s="58"/>
      <c r="K100" s="56">
        <f t="shared" si="24"/>
        <v>843.7</v>
      </c>
      <c r="L100" s="271"/>
    </row>
    <row r="101" spans="1:12" s="18" customFormat="1" ht="22.5">
      <c r="A101" s="226"/>
      <c r="B101" s="213"/>
      <c r="C101" s="213"/>
      <c r="D101" s="179"/>
      <c r="E101" s="79" t="s">
        <v>21</v>
      </c>
      <c r="F101" s="55">
        <v>0</v>
      </c>
      <c r="G101" s="55">
        <v>0</v>
      </c>
      <c r="H101" s="125">
        <v>0</v>
      </c>
      <c r="I101" s="78">
        <v>0</v>
      </c>
      <c r="J101" s="78"/>
      <c r="K101" s="56">
        <f t="shared" si="24"/>
        <v>0</v>
      </c>
      <c r="L101" s="271"/>
    </row>
    <row r="102" spans="1:12" s="18" customFormat="1" ht="22.5">
      <c r="A102" s="226"/>
      <c r="B102" s="213"/>
      <c r="C102" s="213"/>
      <c r="D102" s="179"/>
      <c r="E102" s="59" t="s">
        <v>35</v>
      </c>
      <c r="F102" s="55">
        <v>0</v>
      </c>
      <c r="G102" s="55">
        <v>0</v>
      </c>
      <c r="H102" s="125">
        <v>0</v>
      </c>
      <c r="I102" s="58">
        <v>0</v>
      </c>
      <c r="J102" s="58"/>
      <c r="K102" s="56">
        <f t="shared" si="24"/>
        <v>0</v>
      </c>
      <c r="L102" s="271"/>
    </row>
    <row r="103" spans="1:12" s="18" customFormat="1" ht="11.25">
      <c r="A103" s="227"/>
      <c r="B103" s="214"/>
      <c r="C103" s="214"/>
      <c r="D103" s="180"/>
      <c r="E103" s="17" t="s">
        <v>22</v>
      </c>
      <c r="F103" s="17">
        <v>0</v>
      </c>
      <c r="G103" s="17">
        <v>0</v>
      </c>
      <c r="H103" s="125">
        <v>0</v>
      </c>
      <c r="I103" s="17">
        <v>0</v>
      </c>
      <c r="J103" s="17"/>
      <c r="K103" s="56">
        <f t="shared" si="24"/>
        <v>0</v>
      </c>
      <c r="L103" s="271"/>
    </row>
    <row r="104" spans="1:12" s="18" customFormat="1" ht="56.25">
      <c r="A104" s="159" t="s">
        <v>133</v>
      </c>
      <c r="B104" s="158"/>
      <c r="C104" s="158" t="s">
        <v>134</v>
      </c>
      <c r="D104" s="157" t="s">
        <v>91</v>
      </c>
      <c r="E104" s="160" t="s">
        <v>20</v>
      </c>
      <c r="F104" s="17">
        <v>122</v>
      </c>
      <c r="G104" s="17">
        <v>154.34700000000001</v>
      </c>
      <c r="H104" s="125">
        <v>45.3</v>
      </c>
      <c r="I104" s="17">
        <v>166</v>
      </c>
      <c r="J104" s="17"/>
      <c r="K104" s="56">
        <f t="shared" ref="K104" si="33">F104+G104+I104</f>
        <v>442.34699999999998</v>
      </c>
      <c r="L104" s="110"/>
    </row>
    <row r="105" spans="1:12" s="18" customFormat="1" ht="45">
      <c r="A105" s="106" t="s">
        <v>133</v>
      </c>
      <c r="B105" s="103"/>
      <c r="C105" s="103" t="s">
        <v>150</v>
      </c>
      <c r="D105" s="102" t="s">
        <v>91</v>
      </c>
      <c r="E105" s="105" t="s">
        <v>20</v>
      </c>
      <c r="F105" s="17">
        <v>0</v>
      </c>
      <c r="G105" s="17">
        <v>0</v>
      </c>
      <c r="H105" s="125">
        <v>0</v>
      </c>
      <c r="I105" s="17">
        <v>100</v>
      </c>
      <c r="J105" s="17"/>
      <c r="K105" s="56">
        <f t="shared" si="24"/>
        <v>100</v>
      </c>
      <c r="L105" s="110"/>
    </row>
    <row r="106" spans="1:12" s="18" customFormat="1" ht="15" customHeight="1">
      <c r="A106" s="225" t="s">
        <v>68</v>
      </c>
      <c r="B106" s="212" t="s">
        <v>15</v>
      </c>
      <c r="C106" s="215" t="s">
        <v>95</v>
      </c>
      <c r="D106" s="218" t="s">
        <v>91</v>
      </c>
      <c r="E106" s="60" t="s">
        <v>18</v>
      </c>
      <c r="F106" s="55">
        <f>F107+F108+F109</f>
        <v>23758.400000000001</v>
      </c>
      <c r="G106" s="55">
        <f t="shared" ref="G106:I106" si="34">G107+G108+G109</f>
        <v>30389.599999999999</v>
      </c>
      <c r="H106" s="125">
        <f t="shared" si="34"/>
        <v>29270.9</v>
      </c>
      <c r="I106" s="55">
        <f t="shared" si="34"/>
        <v>40320.300000000003</v>
      </c>
      <c r="J106" s="61"/>
      <c r="K106" s="56">
        <f t="shared" si="24"/>
        <v>94468.3</v>
      </c>
      <c r="L106" s="272" t="s">
        <v>151</v>
      </c>
    </row>
    <row r="107" spans="1:12" s="18" customFormat="1" ht="22.5">
      <c r="A107" s="226"/>
      <c r="B107" s="213"/>
      <c r="C107" s="216"/>
      <c r="D107" s="179"/>
      <c r="E107" s="60" t="s">
        <v>20</v>
      </c>
      <c r="F107" s="55">
        <v>0</v>
      </c>
      <c r="G107" s="55">
        <v>0</v>
      </c>
      <c r="H107" s="125">
        <v>0</v>
      </c>
      <c r="I107" s="61">
        <v>0</v>
      </c>
      <c r="J107" s="72"/>
      <c r="K107" s="56">
        <f t="shared" si="24"/>
        <v>0</v>
      </c>
      <c r="L107" s="168"/>
    </row>
    <row r="108" spans="1:12" s="18" customFormat="1" ht="45">
      <c r="A108" s="226"/>
      <c r="B108" s="213"/>
      <c r="C108" s="216"/>
      <c r="D108" s="179"/>
      <c r="E108" s="62" t="s">
        <v>78</v>
      </c>
      <c r="F108" s="55">
        <v>10064.299999999999</v>
      </c>
      <c r="G108" s="55">
        <v>17534.099999999999</v>
      </c>
      <c r="H108" s="125">
        <v>16415.400000000001</v>
      </c>
      <c r="I108" s="63">
        <v>13948.6</v>
      </c>
      <c r="J108" s="72"/>
      <c r="K108" s="56">
        <f t="shared" si="24"/>
        <v>41547</v>
      </c>
      <c r="L108" s="168"/>
    </row>
    <row r="109" spans="1:12" s="18" customFormat="1" ht="96.75" customHeight="1">
      <c r="A109" s="227"/>
      <c r="B109" s="214"/>
      <c r="C109" s="217"/>
      <c r="D109" s="180"/>
      <c r="E109" s="60" t="s">
        <v>21</v>
      </c>
      <c r="F109" s="55">
        <v>13694.1</v>
      </c>
      <c r="G109" s="55">
        <v>12855.5</v>
      </c>
      <c r="H109" s="125">
        <v>12855.5</v>
      </c>
      <c r="I109" s="61">
        <v>26371.7</v>
      </c>
      <c r="J109" s="72"/>
      <c r="K109" s="56">
        <f t="shared" si="24"/>
        <v>52921.3</v>
      </c>
      <c r="L109" s="169"/>
    </row>
    <row r="110" spans="1:12" s="18" customFormat="1" ht="11.25">
      <c r="A110" s="225" t="s">
        <v>69</v>
      </c>
      <c r="B110" s="212" t="s">
        <v>15</v>
      </c>
      <c r="C110" s="215" t="s">
        <v>67</v>
      </c>
      <c r="D110" s="218" t="s">
        <v>66</v>
      </c>
      <c r="E110" s="1" t="s">
        <v>18</v>
      </c>
      <c r="F110" s="55">
        <f>F111+F112+F113+F114+F115</f>
        <v>41440</v>
      </c>
      <c r="G110" s="55">
        <f t="shared" ref="G110:I110" si="35">G111+G112+G113+G114+G115</f>
        <v>41440</v>
      </c>
      <c r="H110" s="125">
        <v>0</v>
      </c>
      <c r="I110" s="55">
        <f t="shared" si="35"/>
        <v>41440</v>
      </c>
      <c r="J110" s="55"/>
      <c r="K110" s="56">
        <f t="shared" si="24"/>
        <v>124320</v>
      </c>
      <c r="L110" s="282" t="s">
        <v>76</v>
      </c>
    </row>
    <row r="111" spans="1:12" s="18" customFormat="1" ht="22.5">
      <c r="A111" s="226"/>
      <c r="B111" s="213"/>
      <c r="C111" s="216"/>
      <c r="D111" s="179"/>
      <c r="E111" s="1" t="s">
        <v>35</v>
      </c>
      <c r="F111" s="55">
        <v>28536</v>
      </c>
      <c r="G111" s="55">
        <v>28536</v>
      </c>
      <c r="H111" s="125">
        <v>0</v>
      </c>
      <c r="I111" s="101">
        <v>28536</v>
      </c>
      <c r="J111" s="101"/>
      <c r="K111" s="56">
        <f t="shared" si="24"/>
        <v>85608</v>
      </c>
      <c r="L111" s="177"/>
    </row>
    <row r="112" spans="1:12" s="18" customFormat="1" ht="22.5">
      <c r="A112" s="226"/>
      <c r="B112" s="213"/>
      <c r="C112" s="216"/>
      <c r="D112" s="179"/>
      <c r="E112" s="60" t="s">
        <v>21</v>
      </c>
      <c r="F112" s="55">
        <v>6200</v>
      </c>
      <c r="G112" s="55">
        <v>6200</v>
      </c>
      <c r="H112" s="125">
        <v>0</v>
      </c>
      <c r="I112" s="101">
        <v>6200</v>
      </c>
      <c r="J112" s="101"/>
      <c r="K112" s="56">
        <f t="shared" si="24"/>
        <v>18600</v>
      </c>
      <c r="L112" s="177"/>
    </row>
    <row r="113" spans="1:12" s="18" customFormat="1" ht="22.5">
      <c r="A113" s="226"/>
      <c r="B113" s="213"/>
      <c r="C113" s="216"/>
      <c r="D113" s="179"/>
      <c r="E113" s="60" t="s">
        <v>20</v>
      </c>
      <c r="F113" s="55">
        <v>2000</v>
      </c>
      <c r="G113" s="55">
        <v>2000</v>
      </c>
      <c r="H113" s="125">
        <v>0</v>
      </c>
      <c r="I113" s="101">
        <v>2000</v>
      </c>
      <c r="J113" s="101"/>
      <c r="K113" s="56">
        <f t="shared" si="24"/>
        <v>6000</v>
      </c>
      <c r="L113" s="177"/>
    </row>
    <row r="114" spans="1:12" s="18" customFormat="1" ht="11.25">
      <c r="A114" s="226"/>
      <c r="B114" s="213"/>
      <c r="C114" s="216"/>
      <c r="D114" s="179"/>
      <c r="E114" s="60" t="s">
        <v>22</v>
      </c>
      <c r="F114" s="55">
        <v>704</v>
      </c>
      <c r="G114" s="55">
        <v>704</v>
      </c>
      <c r="H114" s="125">
        <v>0</v>
      </c>
      <c r="I114" s="101">
        <v>704</v>
      </c>
      <c r="J114" s="101"/>
      <c r="K114" s="56">
        <f t="shared" si="24"/>
        <v>2112</v>
      </c>
      <c r="L114" s="177"/>
    </row>
    <row r="115" spans="1:12" s="18" customFormat="1" ht="33.75">
      <c r="A115" s="227"/>
      <c r="B115" s="214"/>
      <c r="C115" s="217"/>
      <c r="D115" s="180"/>
      <c r="E115" s="1" t="s">
        <v>77</v>
      </c>
      <c r="F115" s="55">
        <v>4000</v>
      </c>
      <c r="G115" s="55">
        <v>4000</v>
      </c>
      <c r="H115" s="125">
        <v>0</v>
      </c>
      <c r="I115" s="101">
        <v>4000</v>
      </c>
      <c r="J115" s="101"/>
      <c r="K115" s="56">
        <f t="shared" si="24"/>
        <v>12000</v>
      </c>
      <c r="L115" s="178"/>
    </row>
    <row r="116" spans="1:12" s="18" customFormat="1" ht="16.5" customHeight="1" thickBot="1">
      <c r="A116" s="199" t="s">
        <v>14</v>
      </c>
      <c r="B116" s="200"/>
      <c r="C116" s="200"/>
      <c r="D116" s="201"/>
      <c r="E116" s="34"/>
      <c r="F116" s="34">
        <f>F110+F106+F77</f>
        <v>75940.399999999994</v>
      </c>
      <c r="G116" s="34">
        <f>G110+G106+G77</f>
        <v>85367.934999999998</v>
      </c>
      <c r="H116" s="131"/>
      <c r="I116" s="34">
        <f t="shared" ref="I116:J116" si="36">I110+I106+I77</f>
        <v>95325.61</v>
      </c>
      <c r="J116" s="34">
        <f t="shared" si="36"/>
        <v>0</v>
      </c>
      <c r="K116" s="56">
        <f t="shared" si="24"/>
        <v>256633.94500000001</v>
      </c>
      <c r="L116" s="35"/>
    </row>
    <row r="117" spans="1:12" s="18" customFormat="1" ht="22.5" customHeight="1">
      <c r="A117" s="279" t="s">
        <v>42</v>
      </c>
      <c r="B117" s="280"/>
      <c r="C117" s="280"/>
      <c r="D117" s="280"/>
      <c r="E117" s="280"/>
      <c r="F117" s="280"/>
      <c r="G117" s="280"/>
      <c r="H117" s="280"/>
      <c r="I117" s="280"/>
      <c r="J117" s="280"/>
      <c r="K117" s="280"/>
      <c r="L117" s="281"/>
    </row>
    <row r="118" spans="1:12" s="16" customFormat="1" ht="11.25" customHeight="1">
      <c r="A118" s="208" t="s">
        <v>70</v>
      </c>
      <c r="B118" s="212" t="s">
        <v>30</v>
      </c>
      <c r="C118" s="219" t="s">
        <v>98</v>
      </c>
      <c r="D118" s="232" t="s">
        <v>91</v>
      </c>
      <c r="E118" s="1" t="s">
        <v>18</v>
      </c>
      <c r="F118" s="1">
        <f>F119+F120+F121</f>
        <v>58.5</v>
      </c>
      <c r="G118" s="1">
        <f>G119+G120+G121</f>
        <v>16.899999999999999</v>
      </c>
      <c r="H118" s="121">
        <f>H119+H120+H121</f>
        <v>16.899999999999999</v>
      </c>
      <c r="I118" s="1">
        <f>I119+I120+I121</f>
        <v>20</v>
      </c>
      <c r="J118" s="1"/>
      <c r="K118" s="1">
        <f>F118+G118+I118</f>
        <v>95.4</v>
      </c>
      <c r="L118" s="202" t="s">
        <v>162</v>
      </c>
    </row>
    <row r="119" spans="1:12" s="16" customFormat="1" ht="22.5">
      <c r="A119" s="208"/>
      <c r="B119" s="213"/>
      <c r="C119" s="219"/>
      <c r="D119" s="232"/>
      <c r="E119" s="1" t="s">
        <v>20</v>
      </c>
      <c r="F119" s="1">
        <f>F123+F126</f>
        <v>58.5</v>
      </c>
      <c r="G119" s="69">
        <f t="shared" ref="G119:I119" si="37">G123+G126</f>
        <v>16.899999999999999</v>
      </c>
      <c r="H119" s="121">
        <f t="shared" si="37"/>
        <v>16.899999999999999</v>
      </c>
      <c r="I119" s="69">
        <f t="shared" si="37"/>
        <v>20</v>
      </c>
      <c r="J119" s="1"/>
      <c r="K119" s="105">
        <f t="shared" ref="K119:K128" si="38">F119+G119+I119</f>
        <v>95.4</v>
      </c>
      <c r="L119" s="203"/>
    </row>
    <row r="120" spans="1:12" ht="22.5">
      <c r="A120" s="208"/>
      <c r="B120" s="213"/>
      <c r="C120" s="219"/>
      <c r="D120" s="232"/>
      <c r="E120" s="1" t="s">
        <v>21</v>
      </c>
      <c r="F120" s="17">
        <f t="shared" ref="F120:F121" si="39">F124</f>
        <v>0</v>
      </c>
      <c r="G120" s="17">
        <v>0</v>
      </c>
      <c r="H120" s="125">
        <v>0</v>
      </c>
      <c r="I120" s="17">
        <v>0</v>
      </c>
      <c r="J120" s="17"/>
      <c r="K120" s="105">
        <f t="shared" si="38"/>
        <v>0</v>
      </c>
      <c r="L120" s="203"/>
    </row>
    <row r="121" spans="1:12" ht="22.5">
      <c r="A121" s="208"/>
      <c r="B121" s="213"/>
      <c r="C121" s="219"/>
      <c r="D121" s="232"/>
      <c r="E121" s="1" t="s">
        <v>35</v>
      </c>
      <c r="F121" s="17">
        <f t="shared" si="39"/>
        <v>0</v>
      </c>
      <c r="G121" s="17">
        <v>0</v>
      </c>
      <c r="H121" s="125">
        <v>0</v>
      </c>
      <c r="I121" s="17">
        <v>0</v>
      </c>
      <c r="J121" s="17"/>
      <c r="K121" s="105">
        <f t="shared" si="38"/>
        <v>0</v>
      </c>
      <c r="L121" s="203"/>
    </row>
    <row r="122" spans="1:12">
      <c r="A122" s="208" t="s">
        <v>123</v>
      </c>
      <c r="B122" s="213"/>
      <c r="C122" s="232" t="s">
        <v>96</v>
      </c>
      <c r="D122" s="232" t="s">
        <v>91</v>
      </c>
      <c r="E122" s="1" t="s">
        <v>18</v>
      </c>
      <c r="F122" s="17">
        <f>F123+F124+F125</f>
        <v>20</v>
      </c>
      <c r="G122" s="17">
        <f>G123+G124+G125</f>
        <v>16.899999999999999</v>
      </c>
      <c r="H122" s="125">
        <f>H123+H124+H125</f>
        <v>16.899999999999999</v>
      </c>
      <c r="I122" s="17">
        <f>I123+I124+I125</f>
        <v>20</v>
      </c>
      <c r="J122" s="17"/>
      <c r="K122" s="105">
        <f t="shared" si="38"/>
        <v>56.9</v>
      </c>
      <c r="L122" s="203"/>
    </row>
    <row r="123" spans="1:12" ht="22.5">
      <c r="A123" s="208"/>
      <c r="B123" s="213"/>
      <c r="C123" s="232"/>
      <c r="D123" s="232"/>
      <c r="E123" s="1" t="s">
        <v>20</v>
      </c>
      <c r="F123" s="17">
        <v>20</v>
      </c>
      <c r="G123" s="17">
        <v>16.899999999999999</v>
      </c>
      <c r="H123" s="125">
        <v>16.899999999999999</v>
      </c>
      <c r="I123" s="17">
        <v>20</v>
      </c>
      <c r="J123" s="17"/>
      <c r="K123" s="105">
        <f t="shared" si="38"/>
        <v>56.9</v>
      </c>
      <c r="L123" s="203"/>
    </row>
    <row r="124" spans="1:12" ht="22.5">
      <c r="A124" s="208"/>
      <c r="B124" s="213"/>
      <c r="C124" s="232"/>
      <c r="D124" s="232"/>
      <c r="E124" s="1" t="s">
        <v>21</v>
      </c>
      <c r="F124" s="17">
        <v>0</v>
      </c>
      <c r="G124" s="17">
        <v>0</v>
      </c>
      <c r="H124" s="125">
        <v>0</v>
      </c>
      <c r="I124" s="17">
        <v>0</v>
      </c>
      <c r="J124" s="17"/>
      <c r="K124" s="105">
        <f t="shared" si="38"/>
        <v>0</v>
      </c>
      <c r="L124" s="203"/>
    </row>
    <row r="125" spans="1:12" ht="22.5">
      <c r="A125" s="208"/>
      <c r="B125" s="213"/>
      <c r="C125" s="232"/>
      <c r="D125" s="232"/>
      <c r="E125" s="1" t="s">
        <v>35</v>
      </c>
      <c r="F125" s="17">
        <v>0</v>
      </c>
      <c r="G125" s="17">
        <v>0</v>
      </c>
      <c r="H125" s="125">
        <v>0</v>
      </c>
      <c r="I125" s="17">
        <v>0</v>
      </c>
      <c r="J125" s="17"/>
      <c r="K125" s="105">
        <f t="shared" si="38"/>
        <v>0</v>
      </c>
      <c r="L125" s="203"/>
    </row>
    <row r="126" spans="1:12" ht="45">
      <c r="A126" s="31" t="s">
        <v>124</v>
      </c>
      <c r="B126" s="214"/>
      <c r="C126" s="1" t="s">
        <v>97</v>
      </c>
      <c r="D126" s="1" t="s">
        <v>91</v>
      </c>
      <c r="E126" s="1" t="s">
        <v>20</v>
      </c>
      <c r="F126" s="17">
        <v>38.5</v>
      </c>
      <c r="G126" s="17">
        <v>0</v>
      </c>
      <c r="H126" s="125">
        <v>0</v>
      </c>
      <c r="I126" s="17">
        <v>0</v>
      </c>
      <c r="J126" s="17"/>
      <c r="K126" s="105">
        <f t="shared" si="38"/>
        <v>38.5</v>
      </c>
      <c r="L126" s="283"/>
    </row>
    <row r="127" spans="1:12" ht="45">
      <c r="A127" s="115" t="s">
        <v>71</v>
      </c>
      <c r="B127" s="116" t="s">
        <v>138</v>
      </c>
      <c r="C127" s="119" t="s">
        <v>139</v>
      </c>
      <c r="D127" s="116" t="s">
        <v>140</v>
      </c>
      <c r="E127" s="116" t="s">
        <v>20</v>
      </c>
      <c r="F127" s="117">
        <v>0</v>
      </c>
      <c r="G127" s="117">
        <v>0</v>
      </c>
      <c r="H127" s="132">
        <v>0</v>
      </c>
      <c r="I127" s="117">
        <v>0</v>
      </c>
      <c r="J127" s="117">
        <v>0</v>
      </c>
      <c r="K127" s="118">
        <f t="shared" si="38"/>
        <v>0</v>
      </c>
      <c r="L127" s="114" t="s">
        <v>141</v>
      </c>
    </row>
    <row r="128" spans="1:12" ht="18.75" customHeight="1" thickBot="1">
      <c r="A128" s="246" t="s">
        <v>43</v>
      </c>
      <c r="B128" s="247"/>
      <c r="C128" s="247"/>
      <c r="D128" s="247"/>
      <c r="E128" s="32"/>
      <c r="F128" s="38">
        <f>F118+F127</f>
        <v>58.5</v>
      </c>
      <c r="G128" s="38">
        <f t="shared" ref="G128:I128" si="40">G118+G127</f>
        <v>16.899999999999999</v>
      </c>
      <c r="H128" s="133"/>
      <c r="I128" s="38">
        <f t="shared" si="40"/>
        <v>20</v>
      </c>
      <c r="J128" s="38"/>
      <c r="K128" s="105">
        <f t="shared" si="38"/>
        <v>95.4</v>
      </c>
      <c r="L128" s="33"/>
    </row>
    <row r="129" spans="1:12" ht="22.5" customHeight="1">
      <c r="A129" s="248" t="s">
        <v>44</v>
      </c>
      <c r="B129" s="249"/>
      <c r="C129" s="249"/>
      <c r="D129" s="249"/>
      <c r="E129" s="249"/>
      <c r="F129" s="249"/>
      <c r="G129" s="249"/>
      <c r="H129" s="249"/>
      <c r="I129" s="249"/>
      <c r="J129" s="249"/>
      <c r="K129" s="249"/>
      <c r="L129" s="250"/>
    </row>
    <row r="130" spans="1:12" ht="36" customHeight="1">
      <c r="A130" s="191" t="s">
        <v>72</v>
      </c>
      <c r="B130" s="212" t="s">
        <v>45</v>
      </c>
      <c r="C130" s="215" t="s">
        <v>46</v>
      </c>
      <c r="D130" s="218" t="s">
        <v>34</v>
      </c>
      <c r="E130" s="17" t="s">
        <v>18</v>
      </c>
      <c r="F130" s="17">
        <f t="shared" ref="F130:I130" si="41">F131+F132+F133+F134</f>
        <v>1191804</v>
      </c>
      <c r="G130" s="17">
        <f t="shared" si="41"/>
        <v>1249673.5</v>
      </c>
      <c r="H130" s="125"/>
      <c r="I130" s="17">
        <f t="shared" si="41"/>
        <v>1306918</v>
      </c>
      <c r="J130" s="17"/>
      <c r="K130" s="17">
        <f>F130+G130+I130</f>
        <v>3748395.5</v>
      </c>
      <c r="L130" s="284" t="s">
        <v>147</v>
      </c>
    </row>
    <row r="131" spans="1:12" ht="22.5">
      <c r="A131" s="192"/>
      <c r="B131" s="213"/>
      <c r="C131" s="216"/>
      <c r="D131" s="179"/>
      <c r="E131" s="1" t="s">
        <v>20</v>
      </c>
      <c r="F131" s="17">
        <v>11</v>
      </c>
      <c r="G131" s="17">
        <v>12.5</v>
      </c>
      <c r="H131" s="125">
        <v>7.8</v>
      </c>
      <c r="I131" s="1">
        <v>14</v>
      </c>
      <c r="J131" s="1"/>
      <c r="K131" s="17">
        <f t="shared" ref="K131:K134" si="42">F131+G131+I131</f>
        <v>37.5</v>
      </c>
      <c r="L131" s="198"/>
    </row>
    <row r="132" spans="1:12" ht="22.5">
      <c r="A132" s="192"/>
      <c r="B132" s="213"/>
      <c r="C132" s="216"/>
      <c r="D132" s="179"/>
      <c r="E132" s="1" t="s">
        <v>21</v>
      </c>
      <c r="F132" s="17">
        <v>156609</v>
      </c>
      <c r="G132" s="17">
        <v>163287</v>
      </c>
      <c r="H132" s="125"/>
      <c r="I132" s="1">
        <v>170962</v>
      </c>
      <c r="J132" s="1"/>
      <c r="K132" s="17">
        <f t="shared" si="42"/>
        <v>490858</v>
      </c>
      <c r="L132" s="198"/>
    </row>
    <row r="133" spans="1:12" ht="22.5">
      <c r="A133" s="192"/>
      <c r="B133" s="213"/>
      <c r="C133" s="216"/>
      <c r="D133" s="179"/>
      <c r="E133" s="1" t="s">
        <v>35</v>
      </c>
      <c r="F133" s="17">
        <v>285374</v>
      </c>
      <c r="G133" s="17">
        <v>296922</v>
      </c>
      <c r="H133" s="125"/>
      <c r="I133" s="1">
        <v>309368</v>
      </c>
      <c r="J133" s="1"/>
      <c r="K133" s="17">
        <f t="shared" si="42"/>
        <v>891664</v>
      </c>
      <c r="L133" s="198"/>
    </row>
    <row r="134" spans="1:12">
      <c r="A134" s="193"/>
      <c r="B134" s="214"/>
      <c r="C134" s="217"/>
      <c r="D134" s="180"/>
      <c r="E134" s="22" t="s">
        <v>22</v>
      </c>
      <c r="F134" s="17">
        <v>749810</v>
      </c>
      <c r="G134" s="17">
        <v>789452</v>
      </c>
      <c r="H134" s="125"/>
      <c r="I134" s="1">
        <v>826574</v>
      </c>
      <c r="J134" s="1"/>
      <c r="K134" s="17">
        <f t="shared" si="42"/>
        <v>2365836</v>
      </c>
      <c r="L134" s="285"/>
    </row>
    <row r="135" spans="1:12" ht="13.5" thickBot="1">
      <c r="A135" s="188" t="s">
        <v>43</v>
      </c>
      <c r="B135" s="189"/>
      <c r="C135" s="189"/>
      <c r="D135" s="190"/>
      <c r="E135" s="37"/>
      <c r="F135" s="34">
        <f t="shared" ref="F135:K135" si="43">F130</f>
        <v>1191804</v>
      </c>
      <c r="G135" s="34">
        <f t="shared" si="43"/>
        <v>1249673.5</v>
      </c>
      <c r="H135" s="131"/>
      <c r="I135" s="34">
        <f t="shared" si="43"/>
        <v>1306918</v>
      </c>
      <c r="J135" s="34"/>
      <c r="K135" s="34">
        <f t="shared" si="43"/>
        <v>3748395.5</v>
      </c>
      <c r="L135" s="36"/>
    </row>
    <row r="136" spans="1:12" ht="21" customHeight="1">
      <c r="A136" s="248" t="s">
        <v>49</v>
      </c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50"/>
    </row>
    <row r="137" spans="1:12" ht="67.5">
      <c r="A137" s="46" t="s">
        <v>73</v>
      </c>
      <c r="B137" s="19" t="s">
        <v>51</v>
      </c>
      <c r="C137" s="76" t="s">
        <v>99</v>
      </c>
      <c r="D137" s="39" t="s">
        <v>91</v>
      </c>
      <c r="E137" s="1" t="s">
        <v>20</v>
      </c>
      <c r="F137" s="39">
        <v>190</v>
      </c>
      <c r="G137" s="39">
        <v>190</v>
      </c>
      <c r="H137" s="134">
        <v>172.1</v>
      </c>
      <c r="I137" s="19">
        <v>190</v>
      </c>
      <c r="J137" s="19"/>
      <c r="K137" s="39">
        <f>F137+G137+I137</f>
        <v>570</v>
      </c>
      <c r="L137" s="65" t="s">
        <v>149</v>
      </c>
    </row>
    <row r="138" spans="1:12" ht="13.5" thickBot="1">
      <c r="A138" s="251" t="s">
        <v>43</v>
      </c>
      <c r="B138" s="252"/>
      <c r="C138" s="252"/>
      <c r="D138" s="253"/>
      <c r="E138" s="44"/>
      <c r="F138" s="50">
        <f>F137</f>
        <v>190</v>
      </c>
      <c r="G138" s="50">
        <f>G137</f>
        <v>190</v>
      </c>
      <c r="H138" s="135"/>
      <c r="I138" s="50">
        <f>I137</f>
        <v>190</v>
      </c>
      <c r="J138" s="50"/>
      <c r="K138" s="39">
        <f>F138+G138+I138</f>
        <v>570</v>
      </c>
      <c r="L138" s="45"/>
    </row>
    <row r="139" spans="1:12" ht="21" customHeight="1">
      <c r="A139" s="248" t="s">
        <v>48</v>
      </c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50"/>
    </row>
    <row r="140" spans="1:12" ht="56.25">
      <c r="A140" s="40" t="s">
        <v>74</v>
      </c>
      <c r="B140" s="19" t="s">
        <v>50</v>
      </c>
      <c r="C140" s="75" t="s">
        <v>100</v>
      </c>
      <c r="D140" s="39" t="s">
        <v>91</v>
      </c>
      <c r="E140" s="1" t="s">
        <v>20</v>
      </c>
      <c r="F140" s="17">
        <v>60</v>
      </c>
      <c r="G140" s="17">
        <v>60</v>
      </c>
      <c r="H140" s="125">
        <v>37.9</v>
      </c>
      <c r="I140" s="17">
        <v>60</v>
      </c>
      <c r="J140" s="17"/>
      <c r="K140" s="17">
        <f>F140+G140+I140</f>
        <v>180</v>
      </c>
      <c r="L140" s="64" t="s">
        <v>142</v>
      </c>
    </row>
    <row r="141" spans="1:12" ht="13.5" thickBot="1">
      <c r="A141" s="205" t="s">
        <v>43</v>
      </c>
      <c r="B141" s="206"/>
      <c r="C141" s="206"/>
      <c r="D141" s="207"/>
      <c r="E141" s="41"/>
      <c r="F141" s="43">
        <f>F140</f>
        <v>60</v>
      </c>
      <c r="G141" s="43">
        <f>G140</f>
        <v>60</v>
      </c>
      <c r="H141" s="136"/>
      <c r="I141" s="43">
        <f>I140</f>
        <v>60</v>
      </c>
      <c r="J141" s="43"/>
      <c r="K141" s="38">
        <f>F141+G141+I141</f>
        <v>180</v>
      </c>
      <c r="L141" s="42"/>
    </row>
    <row r="142" spans="1:12">
      <c r="A142" s="220" t="s">
        <v>55</v>
      </c>
      <c r="B142" s="221"/>
      <c r="C142" s="221"/>
      <c r="D142" s="221"/>
      <c r="E142" s="221"/>
      <c r="F142" s="221"/>
      <c r="G142" s="221"/>
      <c r="H142" s="221"/>
      <c r="I142" s="221"/>
      <c r="J142" s="221"/>
      <c r="K142" s="221"/>
      <c r="L142" s="222"/>
    </row>
    <row r="143" spans="1:12" s="47" customFormat="1" ht="22.5" customHeight="1">
      <c r="A143" s="209" t="s">
        <v>75</v>
      </c>
      <c r="B143" s="161" t="s">
        <v>56</v>
      </c>
      <c r="C143" s="194" t="s">
        <v>101</v>
      </c>
      <c r="D143" s="161" t="s">
        <v>91</v>
      </c>
      <c r="E143" s="1" t="s">
        <v>18</v>
      </c>
      <c r="F143" s="1">
        <f>F144+F145</f>
        <v>2962.2</v>
      </c>
      <c r="G143" s="1">
        <f>G144+G145</f>
        <v>3210.8</v>
      </c>
      <c r="H143" s="121">
        <f>H144+H145</f>
        <v>2944.9</v>
      </c>
      <c r="I143" s="1">
        <f>I144+I145</f>
        <v>4900.2</v>
      </c>
      <c r="J143" s="1"/>
      <c r="K143" s="1">
        <f>F143+G143+I143</f>
        <v>11073.2</v>
      </c>
      <c r="L143" s="202" t="s">
        <v>163</v>
      </c>
    </row>
    <row r="144" spans="1:12" s="47" customFormat="1" ht="22.5">
      <c r="A144" s="210"/>
      <c r="B144" s="162"/>
      <c r="C144" s="195"/>
      <c r="D144" s="162"/>
      <c r="E144" s="1" t="s">
        <v>20</v>
      </c>
      <c r="F144" s="1">
        <v>2962.2</v>
      </c>
      <c r="G144" s="1">
        <v>3210.8</v>
      </c>
      <c r="H144" s="121">
        <v>2944.9</v>
      </c>
      <c r="I144" s="1">
        <v>4900.2</v>
      </c>
      <c r="J144" s="1"/>
      <c r="K144" s="1">
        <f>F144+G144+I144</f>
        <v>11073.2</v>
      </c>
      <c r="L144" s="203"/>
    </row>
    <row r="145" spans="1:26" s="47" customFormat="1" ht="34.5" customHeight="1">
      <c r="A145" s="211"/>
      <c r="B145" s="163"/>
      <c r="C145" s="196"/>
      <c r="D145" s="163"/>
      <c r="E145" s="1" t="s">
        <v>21</v>
      </c>
      <c r="F145" s="1">
        <v>0</v>
      </c>
      <c r="G145" s="1">
        <v>0</v>
      </c>
      <c r="H145" s="121">
        <v>0</v>
      </c>
      <c r="I145" s="1">
        <v>0</v>
      </c>
      <c r="J145" s="1"/>
      <c r="K145" s="1">
        <f>F145+G145+I145</f>
        <v>0</v>
      </c>
      <c r="L145" s="203"/>
    </row>
    <row r="146" spans="1:26" s="47" customFormat="1" ht="12.75" customHeight="1" thickBot="1">
      <c r="A146" s="205" t="s">
        <v>43</v>
      </c>
      <c r="B146" s="206"/>
      <c r="C146" s="206"/>
      <c r="D146" s="207"/>
      <c r="E146" s="24"/>
      <c r="F146" s="27">
        <f>F143</f>
        <v>2962.2</v>
      </c>
      <c r="G146" s="27">
        <f>G143</f>
        <v>3210.8</v>
      </c>
      <c r="H146" s="128"/>
      <c r="I146" s="27">
        <f>I143</f>
        <v>4900.2</v>
      </c>
      <c r="J146" s="27"/>
      <c r="K146" s="27">
        <f>F146+G146+I146</f>
        <v>11073.2</v>
      </c>
      <c r="L146" s="204"/>
    </row>
    <row r="147" spans="1:26" s="47" customFormat="1" ht="12.75" customHeight="1">
      <c r="A147" s="268" t="s">
        <v>57</v>
      </c>
      <c r="B147" s="269"/>
      <c r="C147" s="269"/>
      <c r="D147" s="269"/>
      <c r="E147" s="269"/>
      <c r="F147" s="269"/>
      <c r="G147" s="269"/>
      <c r="H147" s="269"/>
      <c r="I147" s="269"/>
      <c r="J147" s="269"/>
      <c r="K147" s="269"/>
      <c r="L147" s="270"/>
    </row>
    <row r="148" spans="1:26" s="47" customFormat="1" ht="33" customHeight="1">
      <c r="A148" s="286" t="s">
        <v>107</v>
      </c>
      <c r="B148" s="161" t="s">
        <v>58</v>
      </c>
      <c r="C148" s="287" t="s">
        <v>104</v>
      </c>
      <c r="D148" s="265" t="s">
        <v>91</v>
      </c>
      <c r="E148" s="161" t="s">
        <v>20</v>
      </c>
      <c r="F148" s="161">
        <v>51</v>
      </c>
      <c r="G148" s="265">
        <v>0</v>
      </c>
      <c r="H148" s="288">
        <v>0</v>
      </c>
      <c r="I148" s="265">
        <v>0</v>
      </c>
      <c r="J148" s="265"/>
      <c r="K148" s="232">
        <f t="shared" ref="K148" si="44">F148+G148+I148</f>
        <v>51</v>
      </c>
      <c r="L148" s="194" t="s">
        <v>153</v>
      </c>
    </row>
    <row r="149" spans="1:26" s="47" customFormat="1" ht="49.5" customHeight="1">
      <c r="A149" s="176"/>
      <c r="B149" s="162"/>
      <c r="C149" s="287"/>
      <c r="D149" s="266"/>
      <c r="E149" s="163"/>
      <c r="F149" s="163"/>
      <c r="G149" s="266"/>
      <c r="H149" s="289"/>
      <c r="I149" s="266"/>
      <c r="J149" s="266"/>
      <c r="K149" s="232"/>
      <c r="L149" s="196"/>
    </row>
    <row r="150" spans="1:26" s="47" customFormat="1" ht="124.5" customHeight="1">
      <c r="A150" s="67" t="s">
        <v>112</v>
      </c>
      <c r="B150" s="163"/>
      <c r="C150" s="73" t="s">
        <v>102</v>
      </c>
      <c r="D150" s="68" t="s">
        <v>91</v>
      </c>
      <c r="E150" s="66" t="s">
        <v>20</v>
      </c>
      <c r="F150" s="66">
        <v>99.5</v>
      </c>
      <c r="G150" s="66">
        <v>1763</v>
      </c>
      <c r="H150" s="126">
        <v>1499.8</v>
      </c>
      <c r="I150" s="66">
        <v>2023.9</v>
      </c>
      <c r="J150" s="66"/>
      <c r="K150" s="66">
        <f>F150+G150+I150</f>
        <v>3886.4</v>
      </c>
      <c r="L150" s="108" t="s">
        <v>154</v>
      </c>
    </row>
    <row r="151" spans="1:26" s="47" customFormat="1" ht="12.75" customHeight="1" thickBot="1">
      <c r="A151" s="205" t="s">
        <v>43</v>
      </c>
      <c r="B151" s="206"/>
      <c r="C151" s="206"/>
      <c r="D151" s="207"/>
      <c r="E151" s="27"/>
      <c r="F151" s="27">
        <f>F148+F150</f>
        <v>150.5</v>
      </c>
      <c r="G151" s="27">
        <f t="shared" ref="G151:K151" si="45">G148+G150</f>
        <v>1763</v>
      </c>
      <c r="H151" s="128"/>
      <c r="I151" s="27">
        <f t="shared" si="45"/>
        <v>2023.9</v>
      </c>
      <c r="J151" s="27"/>
      <c r="K151" s="27">
        <f t="shared" si="45"/>
        <v>3937.4</v>
      </c>
      <c r="L151" s="51"/>
    </row>
    <row r="152" spans="1:26" s="47" customFormat="1" ht="12.75" customHeight="1">
      <c r="A152" s="276" t="s">
        <v>61</v>
      </c>
      <c r="B152" s="277"/>
      <c r="C152" s="277"/>
      <c r="D152" s="277"/>
      <c r="E152" s="277"/>
      <c r="F152" s="277"/>
      <c r="G152" s="277"/>
      <c r="H152" s="277"/>
      <c r="I152" s="277"/>
      <c r="J152" s="277"/>
      <c r="K152" s="277"/>
      <c r="L152" s="278"/>
    </row>
    <row r="153" spans="1:26" s="47" customFormat="1" ht="12.75" customHeight="1">
      <c r="A153" s="191" t="s">
        <v>125</v>
      </c>
      <c r="B153" s="161" t="s">
        <v>62</v>
      </c>
      <c r="C153" s="194" t="s">
        <v>103</v>
      </c>
      <c r="D153" s="161" t="s">
        <v>91</v>
      </c>
      <c r="E153" s="146" t="s">
        <v>18</v>
      </c>
      <c r="F153" s="148">
        <f>F154+F155</f>
        <v>1030</v>
      </c>
      <c r="G153" s="148">
        <f t="shared" ref="G153:H153" si="46">G154+G155</f>
        <v>1379</v>
      </c>
      <c r="H153" s="149">
        <f t="shared" si="46"/>
        <v>1360.5</v>
      </c>
      <c r="I153" s="148">
        <f>I154+I155</f>
        <v>1024</v>
      </c>
      <c r="J153" s="148"/>
      <c r="K153" s="147">
        <f t="shared" ref="K153:K154" si="47">F153+G153+I153</f>
        <v>3433</v>
      </c>
      <c r="L153" s="164" t="s">
        <v>152</v>
      </c>
    </row>
    <row r="154" spans="1:26" s="47" customFormat="1" ht="22.5">
      <c r="A154" s="192"/>
      <c r="B154" s="162"/>
      <c r="C154" s="195"/>
      <c r="D154" s="162"/>
      <c r="E154" s="146" t="s">
        <v>21</v>
      </c>
      <c r="F154" s="148">
        <v>0</v>
      </c>
      <c r="G154" s="148">
        <v>999</v>
      </c>
      <c r="H154" s="149">
        <v>999</v>
      </c>
      <c r="I154" s="148">
        <v>0</v>
      </c>
      <c r="J154" s="148"/>
      <c r="K154" s="147">
        <f t="shared" si="47"/>
        <v>999</v>
      </c>
      <c r="L154" s="165"/>
    </row>
    <row r="155" spans="1:26" s="47" customFormat="1" ht="74.25" customHeight="1">
      <c r="A155" s="193"/>
      <c r="B155" s="163"/>
      <c r="C155" s="196"/>
      <c r="D155" s="163"/>
      <c r="E155" s="145" t="s">
        <v>20</v>
      </c>
      <c r="F155" s="147">
        <v>1030</v>
      </c>
      <c r="G155" s="147">
        <v>380</v>
      </c>
      <c r="H155" s="126">
        <v>361.5</v>
      </c>
      <c r="I155" s="147">
        <v>1024</v>
      </c>
      <c r="J155" s="147"/>
      <c r="K155" s="147">
        <f>F155+G155+I155</f>
        <v>2434</v>
      </c>
      <c r="L155" s="166"/>
    </row>
    <row r="156" spans="1:26" s="47" customFormat="1" ht="12.75" customHeight="1" thickBot="1">
      <c r="A156" s="188" t="s">
        <v>43</v>
      </c>
      <c r="B156" s="189"/>
      <c r="C156" s="189"/>
      <c r="D156" s="190"/>
      <c r="E156" s="100"/>
      <c r="F156" s="107">
        <f>F155</f>
        <v>1030</v>
      </c>
      <c r="G156" s="107">
        <f t="shared" ref="G156:K156" si="48">G155</f>
        <v>380</v>
      </c>
      <c r="H156" s="137"/>
      <c r="I156" s="107">
        <f t="shared" si="48"/>
        <v>1024</v>
      </c>
      <c r="J156" s="107"/>
      <c r="K156" s="107">
        <f t="shared" si="48"/>
        <v>2434</v>
      </c>
      <c r="L156" s="109"/>
    </row>
    <row r="157" spans="1:26" s="47" customFormat="1" ht="21" customHeight="1" thickBot="1">
      <c r="A157" s="185" t="s">
        <v>131</v>
      </c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7"/>
    </row>
    <row r="158" spans="1:26" s="47" customFormat="1">
      <c r="A158" s="173" t="s">
        <v>128</v>
      </c>
      <c r="B158" s="184"/>
      <c r="C158" s="177" t="s">
        <v>126</v>
      </c>
      <c r="D158" s="179" t="s">
        <v>91</v>
      </c>
      <c r="E158" s="82" t="s">
        <v>18</v>
      </c>
      <c r="F158" s="83">
        <f>F159+F160+F161</f>
        <v>1513.2</v>
      </c>
      <c r="G158" s="83">
        <f t="shared" ref="G158:I158" si="49">G159+G160+G161</f>
        <v>2468.4</v>
      </c>
      <c r="H158" s="138">
        <f t="shared" si="49"/>
        <v>2467.9</v>
      </c>
      <c r="I158" s="83">
        <f t="shared" si="49"/>
        <v>668</v>
      </c>
      <c r="J158" s="83"/>
      <c r="K158" s="120">
        <f t="shared" ref="K158:K159" si="50">F158+G158+I158</f>
        <v>4649.6000000000004</v>
      </c>
      <c r="L158" s="168" t="s">
        <v>144</v>
      </c>
    </row>
    <row r="159" spans="1:26" s="47" customFormat="1" ht="22.5">
      <c r="A159" s="173"/>
      <c r="B159" s="184"/>
      <c r="C159" s="177"/>
      <c r="D159" s="179"/>
      <c r="E159" s="81" t="s">
        <v>20</v>
      </c>
      <c r="F159" s="86">
        <v>75.7</v>
      </c>
      <c r="G159" s="86">
        <v>247.3</v>
      </c>
      <c r="H159" s="139">
        <v>247</v>
      </c>
      <c r="I159" s="86">
        <v>20</v>
      </c>
      <c r="J159" s="86"/>
      <c r="K159" s="120">
        <f t="shared" si="50"/>
        <v>343</v>
      </c>
      <c r="L159" s="168"/>
    </row>
    <row r="160" spans="1:26" s="84" customFormat="1" ht="42.75" customHeight="1">
      <c r="A160" s="173"/>
      <c r="B160" s="184"/>
      <c r="C160" s="177"/>
      <c r="D160" s="179"/>
      <c r="E160" s="80" t="s">
        <v>21</v>
      </c>
      <c r="F160" s="80">
        <v>1437.5</v>
      </c>
      <c r="G160" s="80">
        <v>2221.1</v>
      </c>
      <c r="H160" s="121">
        <v>2220.9</v>
      </c>
      <c r="I160" s="80">
        <v>648</v>
      </c>
      <c r="J160" s="80"/>
      <c r="K160" s="83">
        <f>F160+G160+I160</f>
        <v>4306.6000000000004</v>
      </c>
      <c r="L160" s="168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12" s="47" customFormat="1" ht="39" customHeight="1" thickBot="1">
      <c r="A161" s="173"/>
      <c r="B161" s="184"/>
      <c r="C161" s="177"/>
      <c r="D161" s="179"/>
      <c r="E161" s="87" t="s">
        <v>35</v>
      </c>
      <c r="F161" s="87">
        <v>0</v>
      </c>
      <c r="G161" s="87">
        <v>0</v>
      </c>
      <c r="H161" s="140">
        <v>0</v>
      </c>
      <c r="I161" s="87">
        <v>0</v>
      </c>
      <c r="J161" s="87"/>
      <c r="K161" s="86">
        <f t="shared" ref="K161:K162" si="51">F161</f>
        <v>0</v>
      </c>
      <c r="L161" s="168"/>
    </row>
    <row r="162" spans="1:12" s="47" customFormat="1" ht="20.25" customHeight="1" thickBot="1">
      <c r="A162" s="181" t="s">
        <v>43</v>
      </c>
      <c r="B162" s="182"/>
      <c r="C162" s="182"/>
      <c r="D162" s="183"/>
      <c r="E162" s="30"/>
      <c r="F162" s="97">
        <f>F158</f>
        <v>1513.2</v>
      </c>
      <c r="G162" s="97">
        <f t="shared" ref="G162:I162" si="52">G158</f>
        <v>2468.4</v>
      </c>
      <c r="H162" s="141"/>
      <c r="I162" s="97">
        <f t="shared" si="52"/>
        <v>668</v>
      </c>
      <c r="J162" s="97"/>
      <c r="K162" s="98">
        <f t="shared" si="51"/>
        <v>1513.2</v>
      </c>
      <c r="L162" s="99"/>
    </row>
    <row r="163" spans="1:12" s="47" customFormat="1" ht="20.25" customHeight="1" thickBot="1">
      <c r="A163" s="170" t="s">
        <v>132</v>
      </c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2"/>
    </row>
    <row r="164" spans="1:12" s="47" customFormat="1" ht="33.75" customHeight="1">
      <c r="A164" s="173" t="s">
        <v>137</v>
      </c>
      <c r="B164" s="175" t="s">
        <v>129</v>
      </c>
      <c r="C164" s="177" t="s">
        <v>127</v>
      </c>
      <c r="D164" s="179" t="s">
        <v>91</v>
      </c>
      <c r="E164" s="90" t="s">
        <v>18</v>
      </c>
      <c r="F164" s="93">
        <f>F165+F166+F167</f>
        <v>189.3</v>
      </c>
      <c r="G164" s="93">
        <f t="shared" ref="G164:J164" si="53">G165+G166+G167</f>
        <v>807.2</v>
      </c>
      <c r="H164" s="138">
        <f t="shared" si="53"/>
        <v>807.2</v>
      </c>
      <c r="I164" s="93">
        <f t="shared" si="53"/>
        <v>1675.1</v>
      </c>
      <c r="J164" s="93">
        <f t="shared" si="53"/>
        <v>0</v>
      </c>
      <c r="K164" s="93">
        <f>F164+G164+I164</f>
        <v>2671.6</v>
      </c>
      <c r="L164" s="167" t="s">
        <v>145</v>
      </c>
    </row>
    <row r="165" spans="1:12" s="47" customFormat="1" ht="23.25" customHeight="1">
      <c r="A165" s="173"/>
      <c r="B165" s="175"/>
      <c r="C165" s="177"/>
      <c r="D165" s="179"/>
      <c r="E165" s="89" t="s">
        <v>20</v>
      </c>
      <c r="F165" s="86">
        <v>189.3</v>
      </c>
      <c r="G165" s="86">
        <v>807.2</v>
      </c>
      <c r="H165" s="139">
        <v>807.2</v>
      </c>
      <c r="I165" s="86">
        <v>1675.1</v>
      </c>
      <c r="J165" s="86"/>
      <c r="K165" s="93">
        <f t="shared" ref="K165:K167" si="54">F165+G165+I165</f>
        <v>2671.6</v>
      </c>
      <c r="L165" s="168"/>
    </row>
    <row r="166" spans="1:12" s="47" customFormat="1" ht="26.25" customHeight="1">
      <c r="A166" s="173"/>
      <c r="B166" s="175"/>
      <c r="C166" s="177"/>
      <c r="D166" s="179"/>
      <c r="E166" s="91" t="s">
        <v>21</v>
      </c>
      <c r="F166" s="91">
        <v>0</v>
      </c>
      <c r="G166" s="91">
        <v>0</v>
      </c>
      <c r="H166" s="121">
        <v>0</v>
      </c>
      <c r="I166" s="91">
        <v>0</v>
      </c>
      <c r="J166" s="91">
        <v>0</v>
      </c>
      <c r="K166" s="93">
        <f t="shared" si="54"/>
        <v>0</v>
      </c>
      <c r="L166" s="168"/>
    </row>
    <row r="167" spans="1:12" s="47" customFormat="1" ht="27" customHeight="1" thickBot="1">
      <c r="A167" s="174"/>
      <c r="B167" s="176"/>
      <c r="C167" s="178"/>
      <c r="D167" s="180"/>
      <c r="E167" s="88" t="s">
        <v>35</v>
      </c>
      <c r="F167" s="88">
        <v>0</v>
      </c>
      <c r="G167" s="88">
        <v>0</v>
      </c>
      <c r="H167" s="126">
        <v>0</v>
      </c>
      <c r="I167" s="88">
        <v>0</v>
      </c>
      <c r="J167" s="88">
        <v>0</v>
      </c>
      <c r="K167" s="93">
        <f t="shared" si="54"/>
        <v>0</v>
      </c>
      <c r="L167" s="169"/>
    </row>
    <row r="168" spans="1:12" s="47" customFormat="1" ht="27" customHeight="1" thickBot="1">
      <c r="A168" s="181" t="s">
        <v>43</v>
      </c>
      <c r="B168" s="182"/>
      <c r="C168" s="182"/>
      <c r="D168" s="183"/>
      <c r="E168" s="91"/>
      <c r="F168" s="92">
        <f>F165+F166+F167</f>
        <v>189.3</v>
      </c>
      <c r="G168" s="92">
        <f t="shared" ref="G168:K168" si="55">G165+G166+G167</f>
        <v>807.2</v>
      </c>
      <c r="H168" s="123"/>
      <c r="I168" s="92">
        <f t="shared" si="55"/>
        <v>1675.1</v>
      </c>
      <c r="J168" s="92">
        <f t="shared" si="55"/>
        <v>0</v>
      </c>
      <c r="K168" s="92">
        <f t="shared" si="55"/>
        <v>2671.6</v>
      </c>
      <c r="L168" s="96"/>
    </row>
    <row r="169" spans="1:12" ht="26.25" customHeight="1" thickBot="1">
      <c r="A169" s="243" t="s">
        <v>47</v>
      </c>
      <c r="B169" s="244"/>
      <c r="C169" s="244"/>
      <c r="D169" s="245"/>
      <c r="E169" s="52"/>
      <c r="F169" s="53">
        <f>F22+F65+F75+F116+F128+F135+F138+F146+F151+F156+F162+F168+F141</f>
        <v>2110026.7999999998</v>
      </c>
      <c r="G169" s="53">
        <f t="shared" ref="G169:K169" si="56">G22+G65+G75+G116+G128+G135+G138+G146+G151+G156+G162+G168+G141</f>
        <v>2250731.1349999998</v>
      </c>
      <c r="H169" s="142"/>
      <c r="I169" s="53">
        <f t="shared" si="56"/>
        <v>2394678.1100000003</v>
      </c>
      <c r="J169" s="53">
        <f t="shared" si="56"/>
        <v>0</v>
      </c>
      <c r="K169" s="53">
        <f t="shared" si="56"/>
        <v>6752299.6449999996</v>
      </c>
      <c r="L169" s="54"/>
    </row>
    <row r="170" spans="1:12" ht="8.25" customHeight="1"/>
    <row r="171" spans="1:12" ht="25.5" hidden="1">
      <c r="E171" s="84" t="s">
        <v>20</v>
      </c>
      <c r="F171" s="111">
        <f>F7+F25+F45+F57+F67+F69+F78+F107+F113+F119+F131+F137+F140+F144+F148+F150+F155+F159+F165</f>
        <v>175133.30000000002</v>
      </c>
      <c r="G171" s="111">
        <f t="shared" ref="G171:J171" si="57">G7+G25+G45+G57+G67+G69+G78+G107+G113+G119+G131+G137+G140+G144+G148+G150+G155+G159+G165</f>
        <v>274685.30000000005</v>
      </c>
      <c r="H171" s="144"/>
      <c r="I171" s="111">
        <f t="shared" si="57"/>
        <v>262594.51</v>
      </c>
      <c r="J171" s="111">
        <f t="shared" si="57"/>
        <v>0</v>
      </c>
      <c r="K171" s="111">
        <f>F171+G171+I171+J171</f>
        <v>712413.1100000001</v>
      </c>
    </row>
    <row r="172" spans="1:12" ht="25.5" hidden="1">
      <c r="E172" s="84" t="s">
        <v>21</v>
      </c>
      <c r="F172" s="111">
        <f>F8+F27+F46+F79+F109+F112+F120+F132+F145+F160+F166</f>
        <v>783582.21299999987</v>
      </c>
      <c r="G172" s="111">
        <f t="shared" ref="G172:J172" si="58">G8+G27+G46+G79+G109+G112+G120+G132+G145+G160+G166</f>
        <v>759045.9</v>
      </c>
      <c r="H172" s="144"/>
      <c r="I172" s="111">
        <f t="shared" si="58"/>
        <v>856990.98999999987</v>
      </c>
      <c r="J172" s="111">
        <f t="shared" si="58"/>
        <v>0</v>
      </c>
      <c r="K172" s="111">
        <f t="shared" ref="K172:K176" si="59">F172+G172+I172+J172</f>
        <v>2399619.1029999997</v>
      </c>
    </row>
    <row r="173" spans="1:12" ht="25.5" hidden="1">
      <c r="E173" s="84" t="s">
        <v>35</v>
      </c>
      <c r="F173" s="111">
        <f>F9+F26+F80+F111+F121+F133+F161+F167</f>
        <v>316003.78700000001</v>
      </c>
      <c r="G173" s="111">
        <f t="shared" ref="G173:J173" si="60">G9+G26+G80+G111+G121+G133+G161+G167</f>
        <v>332196.03500000003</v>
      </c>
      <c r="H173" s="144"/>
      <c r="I173" s="111">
        <f t="shared" si="60"/>
        <v>362551.41000000003</v>
      </c>
      <c r="J173" s="111">
        <f t="shared" si="60"/>
        <v>0</v>
      </c>
      <c r="K173" s="111">
        <f t="shared" si="59"/>
        <v>1010751.2320000001</v>
      </c>
    </row>
    <row r="174" spans="1:12" hidden="1">
      <c r="E174" s="84" t="s">
        <v>22</v>
      </c>
      <c r="F174" s="111">
        <f>F10+F28+F47+F58+F70+F81+F114+F134</f>
        <v>821243.2</v>
      </c>
      <c r="G174" s="111">
        <f t="shared" ref="G174:J174" si="61">G10+G28+G47+G58+G70+G81+G114+G134</f>
        <v>863269.8</v>
      </c>
      <c r="H174" s="144"/>
      <c r="I174" s="111">
        <f t="shared" si="61"/>
        <v>894592.6</v>
      </c>
      <c r="J174" s="111">
        <f t="shared" si="61"/>
        <v>0</v>
      </c>
      <c r="K174" s="111">
        <f t="shared" si="59"/>
        <v>2579105.6</v>
      </c>
    </row>
    <row r="175" spans="1:12" hidden="1">
      <c r="E175" s="84" t="s">
        <v>136</v>
      </c>
      <c r="F175" s="111">
        <f>F108</f>
        <v>10064.299999999999</v>
      </c>
      <c r="G175" s="111">
        <f t="shared" ref="G175:J175" si="62">G108</f>
        <v>17534.099999999999</v>
      </c>
      <c r="H175" s="144"/>
      <c r="I175" s="111">
        <f t="shared" si="62"/>
        <v>13948.6</v>
      </c>
      <c r="J175" s="111">
        <f t="shared" si="62"/>
        <v>0</v>
      </c>
      <c r="K175" s="111">
        <f t="shared" si="59"/>
        <v>41547</v>
      </c>
    </row>
    <row r="176" spans="1:12" ht="38.25" hidden="1">
      <c r="E176" s="112" t="s">
        <v>135</v>
      </c>
      <c r="F176" s="111">
        <f>F115</f>
        <v>4000</v>
      </c>
      <c r="G176" s="111">
        <f t="shared" ref="G176:J176" si="63">G115</f>
        <v>4000</v>
      </c>
      <c r="H176" s="144"/>
      <c r="I176" s="111">
        <f t="shared" si="63"/>
        <v>4000</v>
      </c>
      <c r="J176" s="111">
        <f t="shared" si="63"/>
        <v>0</v>
      </c>
      <c r="K176" s="111">
        <f t="shared" si="59"/>
        <v>12000</v>
      </c>
    </row>
    <row r="177" spans="5:11" hidden="1">
      <c r="E177" s="111"/>
      <c r="F177" s="111"/>
      <c r="G177" s="111"/>
      <c r="H177" s="144"/>
      <c r="I177" s="111"/>
      <c r="J177" s="111"/>
      <c r="K177" s="111"/>
    </row>
    <row r="178" spans="5:11" hidden="1">
      <c r="E178" s="113" t="s">
        <v>47</v>
      </c>
      <c r="F178" s="111">
        <f>F171+F172+F173+F174+F176+F175</f>
        <v>2110026.7999999998</v>
      </c>
      <c r="G178" s="111">
        <f t="shared" ref="G178:I178" si="64">G171+G172+G173+G174+G176+G175</f>
        <v>2250731.1350000002</v>
      </c>
      <c r="H178" s="144"/>
      <c r="I178" s="111">
        <f t="shared" si="64"/>
        <v>2394678.1100000003</v>
      </c>
      <c r="J178" s="111">
        <f t="shared" ref="J178" si="65">J171+J172+J173+J174+J176</f>
        <v>0</v>
      </c>
      <c r="K178" s="111">
        <f>K171+K172+K173+K174+K176+K175</f>
        <v>6755436.0449999999</v>
      </c>
    </row>
    <row r="179" spans="5:11" hidden="1"/>
  </sheetData>
  <mergeCells count="179">
    <mergeCell ref="C44:C47"/>
    <mergeCell ref="A82:A86"/>
    <mergeCell ref="B82:B86"/>
    <mergeCell ref="C82:C86"/>
    <mergeCell ref="D82:D86"/>
    <mergeCell ref="A65:D65"/>
    <mergeCell ref="A87:A89"/>
    <mergeCell ref="B77:B81"/>
    <mergeCell ref="C77:C81"/>
    <mergeCell ref="D77:D81"/>
    <mergeCell ref="C87:C89"/>
    <mergeCell ref="B68:B70"/>
    <mergeCell ref="A68:A70"/>
    <mergeCell ref="C68:C70"/>
    <mergeCell ref="A66:L66"/>
    <mergeCell ref="D68:D70"/>
    <mergeCell ref="L68:L74"/>
    <mergeCell ref="A1:L2"/>
    <mergeCell ref="E3:K3"/>
    <mergeCell ref="L3:L4"/>
    <mergeCell ref="D3:D4"/>
    <mergeCell ref="C3:C4"/>
    <mergeCell ref="B3:B4"/>
    <mergeCell ref="A3:A4"/>
    <mergeCell ref="B94:B98"/>
    <mergeCell ref="C94:C98"/>
    <mergeCell ref="D94:D98"/>
    <mergeCell ref="A5:L5"/>
    <mergeCell ref="D87:D89"/>
    <mergeCell ref="A76:L76"/>
    <mergeCell ref="A24:A28"/>
    <mergeCell ref="B24:B28"/>
    <mergeCell ref="D39:D43"/>
    <mergeCell ref="A6:A11"/>
    <mergeCell ref="C34:C38"/>
    <mergeCell ref="A22:E22"/>
    <mergeCell ref="C29:C33"/>
    <mergeCell ref="B6:B11"/>
    <mergeCell ref="C48:C51"/>
    <mergeCell ref="C52:C55"/>
    <mergeCell ref="D48:D51"/>
    <mergeCell ref="A151:D151"/>
    <mergeCell ref="A152:L152"/>
    <mergeCell ref="A117:L117"/>
    <mergeCell ref="L110:L115"/>
    <mergeCell ref="L118:L126"/>
    <mergeCell ref="A136:L136"/>
    <mergeCell ref="L130:L134"/>
    <mergeCell ref="D118:D121"/>
    <mergeCell ref="A122:A125"/>
    <mergeCell ref="D122:D125"/>
    <mergeCell ref="A148:A149"/>
    <mergeCell ref="B148:B150"/>
    <mergeCell ref="C148:C149"/>
    <mergeCell ref="D148:D149"/>
    <mergeCell ref="E148:E149"/>
    <mergeCell ref="F148:F149"/>
    <mergeCell ref="C122:C125"/>
    <mergeCell ref="B118:B126"/>
    <mergeCell ref="K148:K149"/>
    <mergeCell ref="L148:L149"/>
    <mergeCell ref="H148:H149"/>
    <mergeCell ref="A110:A115"/>
    <mergeCell ref="B110:B115"/>
    <mergeCell ref="A12:A15"/>
    <mergeCell ref="B29:B33"/>
    <mergeCell ref="A90:A93"/>
    <mergeCell ref="C110:C115"/>
    <mergeCell ref="A94:A98"/>
    <mergeCell ref="A99:A103"/>
    <mergeCell ref="C106:C109"/>
    <mergeCell ref="D106:D109"/>
    <mergeCell ref="A147:L147"/>
    <mergeCell ref="B34:B38"/>
    <mergeCell ref="A62:A64"/>
    <mergeCell ref="L44:L55"/>
    <mergeCell ref="L77:L103"/>
    <mergeCell ref="D90:D93"/>
    <mergeCell ref="C90:C93"/>
    <mergeCell ref="B90:B93"/>
    <mergeCell ref="B87:B89"/>
    <mergeCell ref="C99:C103"/>
    <mergeCell ref="D99:D103"/>
    <mergeCell ref="B106:B109"/>
    <mergeCell ref="L106:L109"/>
    <mergeCell ref="D52:D55"/>
    <mergeCell ref="D44:D47"/>
    <mergeCell ref="A44:A47"/>
    <mergeCell ref="D6:D11"/>
    <mergeCell ref="A16:A21"/>
    <mergeCell ref="A169:D169"/>
    <mergeCell ref="A128:D128"/>
    <mergeCell ref="A129:L129"/>
    <mergeCell ref="A139:L139"/>
    <mergeCell ref="A138:D138"/>
    <mergeCell ref="A135:D135"/>
    <mergeCell ref="L56:L65"/>
    <mergeCell ref="A29:A33"/>
    <mergeCell ref="B39:B43"/>
    <mergeCell ref="A75:D75"/>
    <mergeCell ref="A56:A58"/>
    <mergeCell ref="D56:D58"/>
    <mergeCell ref="C56:C58"/>
    <mergeCell ref="A59:A61"/>
    <mergeCell ref="A77:A81"/>
    <mergeCell ref="D110:D115"/>
    <mergeCell ref="D59:D61"/>
    <mergeCell ref="G148:G149"/>
    <mergeCell ref="I148:I149"/>
    <mergeCell ref="J148:J149"/>
    <mergeCell ref="B44:B47"/>
    <mergeCell ref="A158:A161"/>
    <mergeCell ref="B12:B15"/>
    <mergeCell ref="C12:C15"/>
    <mergeCell ref="D12:D15"/>
    <mergeCell ref="C62:C64"/>
    <mergeCell ref="D62:D64"/>
    <mergeCell ref="C24:C28"/>
    <mergeCell ref="D24:D28"/>
    <mergeCell ref="A23:L23"/>
    <mergeCell ref="C39:C43"/>
    <mergeCell ref="A39:A43"/>
    <mergeCell ref="B16:B21"/>
    <mergeCell ref="C16:C21"/>
    <mergeCell ref="D16:D21"/>
    <mergeCell ref="D29:D33"/>
    <mergeCell ref="L6:L22"/>
    <mergeCell ref="B48:B51"/>
    <mergeCell ref="B52:B55"/>
    <mergeCell ref="B56:B58"/>
    <mergeCell ref="B59:B61"/>
    <mergeCell ref="D34:D38"/>
    <mergeCell ref="A34:A38"/>
    <mergeCell ref="B62:B64"/>
    <mergeCell ref="C59:C61"/>
    <mergeCell ref="C6:C11"/>
    <mergeCell ref="L24:L43"/>
    <mergeCell ref="A116:D116"/>
    <mergeCell ref="L143:L146"/>
    <mergeCell ref="A146:D146"/>
    <mergeCell ref="A141:D141"/>
    <mergeCell ref="A118:A121"/>
    <mergeCell ref="A143:A145"/>
    <mergeCell ref="A130:A134"/>
    <mergeCell ref="B130:B134"/>
    <mergeCell ref="C130:C134"/>
    <mergeCell ref="D130:D134"/>
    <mergeCell ref="B143:B145"/>
    <mergeCell ref="C143:C145"/>
    <mergeCell ref="D143:D145"/>
    <mergeCell ref="C118:C121"/>
    <mergeCell ref="A142:L142"/>
    <mergeCell ref="A48:A51"/>
    <mergeCell ref="A52:A55"/>
    <mergeCell ref="A106:A109"/>
    <mergeCell ref="B72:B74"/>
    <mergeCell ref="A72:A74"/>
    <mergeCell ref="C72:C74"/>
    <mergeCell ref="D72:D74"/>
    <mergeCell ref="B99:B103"/>
    <mergeCell ref="D153:D155"/>
    <mergeCell ref="L153:L155"/>
    <mergeCell ref="L164:L167"/>
    <mergeCell ref="A163:L163"/>
    <mergeCell ref="A164:A167"/>
    <mergeCell ref="B164:B167"/>
    <mergeCell ref="C164:C167"/>
    <mergeCell ref="D164:D167"/>
    <mergeCell ref="A168:D168"/>
    <mergeCell ref="B158:B161"/>
    <mergeCell ref="C158:C161"/>
    <mergeCell ref="L158:L161"/>
    <mergeCell ref="D158:D161"/>
    <mergeCell ref="A162:D162"/>
    <mergeCell ref="A157:L157"/>
    <mergeCell ref="A156:D156"/>
    <mergeCell ref="A153:A155"/>
    <mergeCell ref="B153:B155"/>
    <mergeCell ref="C153:C155"/>
  </mergeCells>
  <phoneticPr fontId="0" type="noConversion"/>
  <pageMargins left="0.59055118110236227" right="0.19685039370078741" top="0.19685039370078741" bottom="0.19685039370078741" header="0.11811023622047245" footer="0.1181102362204724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2" t="s">
        <v>2</v>
      </c>
      <c r="C1" s="3"/>
      <c r="D1" s="8"/>
      <c r="E1" s="8"/>
    </row>
    <row r="2" spans="2:5">
      <c r="B2" s="2" t="s">
        <v>3</v>
      </c>
      <c r="C2" s="3"/>
      <c r="D2" s="8"/>
      <c r="E2" s="8"/>
    </row>
    <row r="3" spans="2:5">
      <c r="B3" s="4"/>
      <c r="C3" s="4"/>
      <c r="D3" s="9"/>
      <c r="E3" s="9"/>
    </row>
    <row r="4" spans="2:5" ht="38.25">
      <c r="B4" s="5" t="s">
        <v>4</v>
      </c>
      <c r="C4" s="4"/>
      <c r="D4" s="9"/>
      <c r="E4" s="9"/>
    </row>
    <row r="5" spans="2:5">
      <c r="B5" s="4"/>
      <c r="C5" s="4"/>
      <c r="D5" s="9"/>
      <c r="E5" s="9"/>
    </row>
    <row r="6" spans="2:5" ht="25.5">
      <c r="B6" s="2" t="s">
        <v>5</v>
      </c>
      <c r="C6" s="3"/>
      <c r="D6" s="8"/>
      <c r="E6" s="10" t="s">
        <v>6</v>
      </c>
    </row>
    <row r="7" spans="2:5" ht="13.5" thickBot="1">
      <c r="B7" s="4"/>
      <c r="C7" s="4"/>
      <c r="D7" s="9"/>
      <c r="E7" s="9"/>
    </row>
    <row r="8" spans="2:5" ht="39" thickBot="1">
      <c r="B8" s="6" t="s">
        <v>7</v>
      </c>
      <c r="C8" s="7"/>
      <c r="D8" s="11"/>
      <c r="E8" s="12">
        <v>3</v>
      </c>
    </row>
    <row r="9" spans="2:5">
      <c r="B9" s="4"/>
      <c r="C9" s="4"/>
      <c r="D9" s="9"/>
      <c r="E9" s="9"/>
    </row>
    <row r="10" spans="2:5">
      <c r="B10" s="4"/>
      <c r="C10" s="4"/>
      <c r="D10" s="9"/>
      <c r="E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гнедова-юа</cp:lastModifiedBy>
  <cp:lastPrinted>2020-01-28T06:51:46Z</cp:lastPrinted>
  <dcterms:created xsi:type="dcterms:W3CDTF">1996-10-08T23:32:33Z</dcterms:created>
  <dcterms:modified xsi:type="dcterms:W3CDTF">2021-02-04T05:33:39Z</dcterms:modified>
</cp:coreProperties>
</file>