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15195" windowHeight="7425"/>
  </bookViews>
  <sheets>
    <sheet name="Лист1" sheetId="1" r:id="rId1"/>
  </sheets>
  <definedNames>
    <definedName name="_xlnm.Print_Area" localSheetId="0">Лист1!$A$1:$H$42</definedName>
  </definedNames>
  <calcPr calcId="124519"/>
</workbook>
</file>

<file path=xl/calcChain.xml><?xml version="1.0" encoding="utf-8"?>
<calcChain xmlns="http://schemas.openxmlformats.org/spreadsheetml/2006/main">
  <c r="H32" i="1"/>
  <c r="H31"/>
  <c r="H30"/>
  <c r="H29"/>
  <c r="H28"/>
  <c r="H27"/>
  <c r="H25"/>
  <c r="H24"/>
  <c r="H23"/>
  <c r="H20"/>
  <c r="H18"/>
  <c r="H16"/>
  <c r="H15"/>
  <c r="H14"/>
  <c r="H13"/>
  <c r="H12"/>
  <c r="H11"/>
  <c r="H10"/>
  <c r="H9"/>
  <c r="H7"/>
  <c r="E17"/>
  <c r="C17"/>
  <c r="B17"/>
  <c r="D20"/>
  <c r="G20"/>
  <c r="F40"/>
  <c r="E40"/>
  <c r="F33"/>
  <c r="E33"/>
  <c r="G32"/>
  <c r="G31"/>
  <c r="G30"/>
  <c r="G29"/>
  <c r="G28"/>
  <c r="G27"/>
  <c r="G26"/>
  <c r="G25"/>
  <c r="G24"/>
  <c r="G23"/>
  <c r="G15"/>
  <c r="G14"/>
  <c r="G13"/>
  <c r="G12"/>
  <c r="G11"/>
  <c r="G10"/>
  <c r="G9"/>
  <c r="G8"/>
  <c r="G7"/>
  <c r="F6"/>
  <c r="E6"/>
  <c r="C40"/>
  <c r="B33"/>
  <c r="C6"/>
  <c r="B6"/>
  <c r="B40"/>
  <c r="H6" l="1"/>
  <c r="F17"/>
  <c r="H17" s="1"/>
  <c r="E21"/>
  <c r="E34" s="1"/>
  <c r="F21"/>
  <c r="F34" s="1"/>
  <c r="G33"/>
  <c r="G17"/>
  <c r="G18"/>
  <c r="G6"/>
  <c r="D13"/>
  <c r="G21" l="1"/>
  <c r="B21"/>
  <c r="B34" s="1"/>
  <c r="C21"/>
  <c r="H21" s="1"/>
  <c r="D32" l="1"/>
  <c r="C33" l="1"/>
  <c r="H33" s="1"/>
  <c r="D24"/>
  <c r="D21"/>
  <c r="D25"/>
  <c r="D26"/>
  <c r="D27"/>
  <c r="D28"/>
  <c r="D29"/>
  <c r="D30"/>
  <c r="D31"/>
  <c r="D23"/>
  <c r="D18"/>
  <c r="D17"/>
  <c r="D10"/>
  <c r="D11"/>
  <c r="D8"/>
  <c r="D12"/>
  <c r="D14"/>
  <c r="D15"/>
  <c r="D7"/>
  <c r="D9"/>
  <c r="D6"/>
  <c r="C34" l="1"/>
  <c r="D33"/>
</calcChain>
</file>

<file path=xl/sharedStrings.xml><?xml version="1.0" encoding="utf-8"?>
<sst xmlns="http://schemas.openxmlformats.org/spreadsheetml/2006/main" count="56" uniqueCount="48">
  <si>
    <t>Наименование показателя</t>
  </si>
  <si>
    <t>Доходы</t>
  </si>
  <si>
    <t xml:space="preserve">Налоговые и неналоговые доходы </t>
  </si>
  <si>
    <t xml:space="preserve">Государственная пошлина        </t>
  </si>
  <si>
    <t xml:space="preserve">Доходы от использования имущества, находящегося в государственной и муниципальной собственности                  </t>
  </si>
  <si>
    <t xml:space="preserve">Платежи при пользовании природными ресурсами         </t>
  </si>
  <si>
    <t xml:space="preserve">Доходы от продажи материальных и нематериальных активов       </t>
  </si>
  <si>
    <t xml:space="preserve">Штрафы, санкции, возмещение ущерба                         </t>
  </si>
  <si>
    <t xml:space="preserve">Прочие неналоговые доходы      </t>
  </si>
  <si>
    <t xml:space="preserve">Безвозмездные поступления      </t>
  </si>
  <si>
    <t xml:space="preserve">Возврат остатков субсидий и субвенций прошлых лет          </t>
  </si>
  <si>
    <t xml:space="preserve">Всего:                         </t>
  </si>
  <si>
    <t>Расходы</t>
  </si>
  <si>
    <t xml:space="preserve">Общегосударственные вопросы    </t>
  </si>
  <si>
    <t>Национальная безопасность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</si>
  <si>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</si>
  <si>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</si>
  <si>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Образование                    </t>
  </si>
  <si>
    <t xml:space="preserve">Культура, кинематография   </t>
  </si>
  <si>
    <t xml:space="preserve">Социальная политика            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</si>
  <si>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</si>
  <si>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</si>
  <si>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       </t>
  </si>
  <si>
    <t>Источники</t>
  </si>
  <si>
    <t>Кредиты кредитных организаций в валюте РФ</t>
  </si>
  <si>
    <t>Бюджетные кредиты от других бюджетов бюджетной системы РФ</t>
  </si>
  <si>
    <t>Изменение остатков  средств  на счетах по учету средств бюджета</t>
  </si>
  <si>
    <t>Всего:</t>
  </si>
  <si>
    <t xml:space="preserve">% исполнения    </t>
  </si>
  <si>
    <t>тыс. руб.</t>
  </si>
  <si>
    <t xml:space="preserve">Результат исполнения бюджета (дефицит "-", профицит "+")    </t>
  </si>
  <si>
    <t>Иные источники внутреннего финансирования дефицита бюджетов</t>
  </si>
  <si>
    <t xml:space="preserve">Налоги на прибыль, доходы (налог на доходы физических лиц)      </t>
  </si>
  <si>
    <t xml:space="preserve">Налоги на совокупный доход (ЕНВД, ЕСХН, патенты)     </t>
  </si>
  <si>
    <t>Акцизы на нефтепродукты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</si>
  <si>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</si>
  <si>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РФ</t>
  </si>
  <si>
    <t>Председатель
комитета финансов администрации 
Марксовского муниципального района</t>
  </si>
  <si>
    <t>С.В. Чалбушева</t>
  </si>
  <si>
    <t>Прочие безвозмездные поступления</t>
  </si>
  <si>
    <t>-</t>
  </si>
  <si>
    <t>Сведения</t>
  </si>
  <si>
    <t>Темп роста, в % (2018 г./ 2017 г.)</t>
  </si>
  <si>
    <t>Бюджетные назначения на 01.07.2017 года</t>
  </si>
  <si>
    <t>Кассовое исполнение на 01.07.2017 года</t>
  </si>
  <si>
    <t>Бюджетные назначения на 01.07.2018 года</t>
  </si>
  <si>
    <t>Кассовое исполнение на 01.07.2018 года</t>
  </si>
  <si>
    <t xml:space="preserve"> об исполнении бюджета Марксовского муниципального района за 1 полугодие 2018 года в сравнении с 1 полугодием 2017 года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</si>
</sst>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/>
    <xf numFmtId="164" fontId="5" fillId="0" borderId="1" xfId="0" applyNumberFormat="1" applyFont="1" applyBorder="1"/>
    <xf numFmtId="164" fontId="4" fillId="2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topLeftCell="A28" zoomScale="87" zoomScaleSheetLayoutView="87" workbookViewId="0">
      <selection activeCell="F40" sqref="F40"/>
    </sheetView>
  </sheetViews>
  <sheetFormatPr defaultRowHeight="15"/>
  <cols>
    <col min="1" max="1" width="51.85546875" customWidth="1"/>
    <col min="2" max="2" width="14.5703125" customWidth="1"/>
    <col min="3" max="3" width="16.5703125" customWidth="1"/>
    <col min="4" max="4" width="13.140625" customWidth="1"/>
    <col min="5" max="5" width="14.5703125" customWidth="1"/>
    <col min="6" max="6" width="16.5703125" customWidth="1"/>
    <col min="7" max="8" width="13.140625" customWidth="1"/>
  </cols>
  <sheetData>
    <row r="1" spans="1:8">
      <c r="A1" s="23" t="s">
        <v>41</v>
      </c>
      <c r="B1" s="23"/>
      <c r="C1" s="23"/>
      <c r="D1" s="23"/>
      <c r="E1" s="23"/>
      <c r="F1" s="23"/>
      <c r="G1" s="23"/>
      <c r="H1" s="23"/>
    </row>
    <row r="2" spans="1:8" ht="18" customHeight="1">
      <c r="A2" s="23" t="s">
        <v>47</v>
      </c>
      <c r="B2" s="23"/>
      <c r="C2" s="23"/>
      <c r="D2" s="23"/>
      <c r="E2" s="23"/>
      <c r="F2" s="23"/>
      <c r="G2" s="23"/>
      <c r="H2" s="23"/>
    </row>
    <row r="3" spans="1:8">
      <c r="A3" s="1"/>
      <c r="B3" s="1"/>
      <c r="C3" s="1"/>
      <c r="D3" s="2" t="s">
        <v>29</v>
      </c>
      <c r="E3" s="1"/>
      <c r="F3" s="1"/>
      <c r="G3" s="2"/>
      <c r="H3" s="2" t="s">
        <v>29</v>
      </c>
    </row>
    <row r="4" spans="1:8" ht="48.75" customHeight="1">
      <c r="A4" s="4" t="s">
        <v>0</v>
      </c>
      <c r="B4" s="4" t="s">
        <v>43</v>
      </c>
      <c r="C4" s="4" t="s">
        <v>44</v>
      </c>
      <c r="D4" s="4" t="s">
        <v>28</v>
      </c>
      <c r="E4" s="4" t="s">
        <v>45</v>
      </c>
      <c r="F4" s="4" t="s">
        <v>46</v>
      </c>
      <c r="G4" s="4" t="s">
        <v>28</v>
      </c>
      <c r="H4" s="21" t="s">
        <v>42</v>
      </c>
    </row>
    <row r="5" spans="1:8">
      <c r="A5" s="25" t="s">
        <v>1</v>
      </c>
      <c r="B5" s="25"/>
      <c r="C5" s="25"/>
      <c r="D5" s="25"/>
    </row>
    <row r="6" spans="1:8">
      <c r="A6" s="5" t="s">
        <v>2</v>
      </c>
      <c r="B6" s="6">
        <f>SUM(B7:B16)</f>
        <v>167019.80000000002</v>
      </c>
      <c r="C6" s="6">
        <f>SUM(C7:C16)</f>
        <v>76325.099999999991</v>
      </c>
      <c r="D6" s="6">
        <f>C6/B6*100</f>
        <v>45.698234580570677</v>
      </c>
      <c r="E6" s="18">
        <f>SUM(E7:E16)</f>
        <v>186486.39999999999</v>
      </c>
      <c r="F6" s="18">
        <f>SUM(F7:F16)</f>
        <v>77773.8</v>
      </c>
      <c r="G6" s="18">
        <f>F6/E6*100</f>
        <v>41.704810645709287</v>
      </c>
      <c r="H6" s="14">
        <f>SUM(F6/C6)*100</f>
        <v>101.89806498779564</v>
      </c>
    </row>
    <row r="7" spans="1:8" ht="30">
      <c r="A7" s="7" t="s">
        <v>32</v>
      </c>
      <c r="B7" s="3">
        <v>80237.600000000006</v>
      </c>
      <c r="C7" s="3">
        <v>37264.400000000001</v>
      </c>
      <c r="D7" s="3">
        <f t="shared" ref="D7:D20" si="0">C7/B7*100</f>
        <v>46.442565580226727</v>
      </c>
      <c r="E7" s="19">
        <v>89411.65</v>
      </c>
      <c r="F7" s="19">
        <v>40910.449999999997</v>
      </c>
      <c r="G7" s="19">
        <f t="shared" ref="G7" si="1">F7/E7*100</f>
        <v>45.755167251694829</v>
      </c>
      <c r="H7" s="15">
        <f>SUM(F7/C7)*100</f>
        <v>109.78427131524992</v>
      </c>
    </row>
    <row r="8" spans="1:8">
      <c r="A8" s="7" t="s">
        <v>34</v>
      </c>
      <c r="B8" s="3">
        <v>18500</v>
      </c>
      <c r="C8" s="3">
        <v>10795.8</v>
      </c>
      <c r="D8" s="3">
        <f>C8/B8*100</f>
        <v>58.35567567567567</v>
      </c>
      <c r="E8" s="19">
        <v>22503.25</v>
      </c>
      <c r="F8" s="19">
        <v>12172.75</v>
      </c>
      <c r="G8" s="19">
        <f>F8/E8*100</f>
        <v>54.093297634786083</v>
      </c>
      <c r="H8" s="15">
        <v>0</v>
      </c>
    </row>
    <row r="9" spans="1:8">
      <c r="A9" s="7" t="s">
        <v>33</v>
      </c>
      <c r="B9" s="3">
        <v>22036.2</v>
      </c>
      <c r="C9" s="3">
        <v>9735.5</v>
      </c>
      <c r="D9" s="3">
        <f t="shared" si="0"/>
        <v>44.17957724108512</v>
      </c>
      <c r="E9" s="19">
        <v>22039.9</v>
      </c>
      <c r="F9" s="19">
        <v>8908.75</v>
      </c>
      <c r="G9" s="19">
        <f t="shared" ref="G9" si="2">F9/E9*100</f>
        <v>40.421009169733075</v>
      </c>
      <c r="H9" s="15">
        <f t="shared" ref="H9:H33" si="3">SUM(F9/C9)*100</f>
        <v>91.507883519079655</v>
      </c>
    </row>
    <row r="10" spans="1:8" ht="30">
      <c r="A10" s="7" t="s">
        <v>4</v>
      </c>
      <c r="B10" s="3">
        <v>20459.7</v>
      </c>
      <c r="C10" s="3">
        <v>7200</v>
      </c>
      <c r="D10" s="3">
        <f>C10/B10*100</f>
        <v>35.191131834777636</v>
      </c>
      <c r="E10" s="19">
        <v>18813.5</v>
      </c>
      <c r="F10" s="19">
        <v>4913.05</v>
      </c>
      <c r="G10" s="19">
        <f>F10/E10*100</f>
        <v>26.114492252903499</v>
      </c>
      <c r="H10" s="15">
        <f>SUM(F10/C10)*100</f>
        <v>68.236805555555563</v>
      </c>
    </row>
    <row r="11" spans="1:8">
      <c r="A11" s="7" t="s">
        <v>3</v>
      </c>
      <c r="B11" s="3">
        <v>5615.5</v>
      </c>
      <c r="C11" s="3">
        <v>2376.6999999999998</v>
      </c>
      <c r="D11" s="3">
        <f t="shared" si="0"/>
        <v>42.323924850859221</v>
      </c>
      <c r="E11" s="19">
        <v>5632.6</v>
      </c>
      <c r="F11" s="19">
        <v>3969.6</v>
      </c>
      <c r="G11" s="19">
        <f t="shared" ref="G11:G15" si="4">F11/E11*100</f>
        <v>70.475446507829417</v>
      </c>
      <c r="H11" s="15">
        <f t="shared" si="3"/>
        <v>167.02150039971391</v>
      </c>
    </row>
    <row r="12" spans="1:8" ht="19.5" customHeight="1">
      <c r="A12" s="7" t="s">
        <v>5</v>
      </c>
      <c r="B12" s="3">
        <v>458.2</v>
      </c>
      <c r="C12" s="3">
        <v>361.4</v>
      </c>
      <c r="D12" s="3">
        <f t="shared" si="0"/>
        <v>78.873854212134432</v>
      </c>
      <c r="E12" s="19">
        <v>650</v>
      </c>
      <c r="F12" s="19">
        <v>301.5</v>
      </c>
      <c r="G12" s="19">
        <f t="shared" si="4"/>
        <v>46.384615384615387</v>
      </c>
      <c r="H12" s="15">
        <f t="shared" si="3"/>
        <v>83.425567238516891</v>
      </c>
    </row>
    <row r="13" spans="1:8" ht="31.5" customHeight="1">
      <c r="A13" s="7" t="s">
        <v>35</v>
      </c>
      <c r="B13" s="3">
        <v>701.6</v>
      </c>
      <c r="C13" s="3">
        <v>701.6</v>
      </c>
      <c r="D13" s="3">
        <f t="shared" si="0"/>
        <v>100</v>
      </c>
      <c r="E13" s="19">
        <v>6.9</v>
      </c>
      <c r="F13" s="19">
        <v>6.9</v>
      </c>
      <c r="G13" s="19">
        <f t="shared" si="4"/>
        <v>100</v>
      </c>
      <c r="H13" s="15">
        <f t="shared" si="3"/>
        <v>0.98346636259977194</v>
      </c>
    </row>
    <row r="14" spans="1:8" ht="30">
      <c r="A14" s="7" t="s">
        <v>6</v>
      </c>
      <c r="B14" s="3">
        <v>15544</v>
      </c>
      <c r="C14" s="3">
        <v>6831.8</v>
      </c>
      <c r="D14" s="3">
        <f t="shared" si="0"/>
        <v>43.951363870303659</v>
      </c>
      <c r="E14" s="19">
        <v>24837.4</v>
      </c>
      <c r="F14" s="19">
        <v>5240.8</v>
      </c>
      <c r="G14" s="19">
        <f t="shared" si="4"/>
        <v>21.100437243833895</v>
      </c>
      <c r="H14" s="15">
        <f t="shared" si="3"/>
        <v>76.711847536520395</v>
      </c>
    </row>
    <row r="15" spans="1:8">
      <c r="A15" s="7" t="s">
        <v>7</v>
      </c>
      <c r="B15" s="3">
        <v>3467</v>
      </c>
      <c r="C15" s="3">
        <v>1057.2</v>
      </c>
      <c r="D15" s="3">
        <f t="shared" si="0"/>
        <v>30.493221805595617</v>
      </c>
      <c r="E15" s="19">
        <v>2591.1999999999998</v>
      </c>
      <c r="F15" s="19">
        <v>1347.8</v>
      </c>
      <c r="G15" s="19">
        <f t="shared" si="4"/>
        <v>52.014510651435629</v>
      </c>
      <c r="H15" s="15">
        <f t="shared" si="3"/>
        <v>127.48770336738554</v>
      </c>
    </row>
    <row r="16" spans="1:8">
      <c r="A16" s="7" t="s">
        <v>8</v>
      </c>
      <c r="B16" s="3"/>
      <c r="C16" s="3">
        <v>0.7</v>
      </c>
      <c r="D16" s="6"/>
      <c r="E16" s="19"/>
      <c r="F16" s="19">
        <v>2.2000000000000002</v>
      </c>
      <c r="G16" s="18"/>
      <c r="H16" s="15">
        <f t="shared" si="3"/>
        <v>314.28571428571433</v>
      </c>
    </row>
    <row r="17" spans="1:8">
      <c r="A17" s="5" t="s">
        <v>9</v>
      </c>
      <c r="B17" s="6">
        <f>B20+B18+B19</f>
        <v>706369.9</v>
      </c>
      <c r="C17" s="6">
        <f>C20+C18+C19</f>
        <v>358152.6</v>
      </c>
      <c r="D17" s="6">
        <f t="shared" si="0"/>
        <v>50.703264677614371</v>
      </c>
      <c r="E17" s="18">
        <f>E20+E18+E19</f>
        <v>776359.70000000007</v>
      </c>
      <c r="F17" s="18">
        <f>F20+F18+F19</f>
        <v>396962.2</v>
      </c>
      <c r="G17" s="18">
        <f t="shared" ref="G17:G20" si="5">F17/E17*100</f>
        <v>51.131221777740386</v>
      </c>
      <c r="H17" s="14">
        <f t="shared" si="3"/>
        <v>110.83605144846081</v>
      </c>
    </row>
    <row r="18" spans="1:8" ht="28.5" customHeight="1">
      <c r="A18" s="7" t="s">
        <v>36</v>
      </c>
      <c r="B18" s="3">
        <v>707314.9</v>
      </c>
      <c r="C18" s="3">
        <v>358830</v>
      </c>
      <c r="D18" s="3">
        <f>C18/B18*100</f>
        <v>50.731293798561296</v>
      </c>
      <c r="E18" s="19">
        <v>775665.4</v>
      </c>
      <c r="F18" s="19">
        <v>396967.9</v>
      </c>
      <c r="G18" s="19">
        <f>F18/E18*100</f>
        <v>51.177724312570859</v>
      </c>
      <c r="H18" s="15">
        <f t="shared" si="3"/>
        <v>110.62840342223336</v>
      </c>
    </row>
    <row r="19" spans="1:8" ht="19.5" customHeight="1">
      <c r="A19" s="7" t="s">
        <v>39</v>
      </c>
      <c r="B19" s="3"/>
      <c r="C19" s="3"/>
      <c r="D19" s="3"/>
      <c r="E19" s="19">
        <v>700</v>
      </c>
      <c r="F19" s="19"/>
      <c r="G19" s="19"/>
      <c r="H19" s="15"/>
    </row>
    <row r="20" spans="1:8" ht="19.5" customHeight="1">
      <c r="A20" s="7" t="s">
        <v>10</v>
      </c>
      <c r="B20" s="3">
        <v>-945</v>
      </c>
      <c r="C20" s="3">
        <v>-677.4</v>
      </c>
      <c r="D20" s="3">
        <f t="shared" si="0"/>
        <v>71.682539682539684</v>
      </c>
      <c r="E20" s="19">
        <v>-5.7</v>
      </c>
      <c r="F20" s="19">
        <v>-5.7</v>
      </c>
      <c r="G20" s="19">
        <f t="shared" si="5"/>
        <v>100</v>
      </c>
      <c r="H20" s="15">
        <f t="shared" si="3"/>
        <v>0.84145261293179807</v>
      </c>
    </row>
    <row r="21" spans="1:8">
      <c r="A21" s="5" t="s">
        <v>11</v>
      </c>
      <c r="B21" s="6">
        <f>B6+B17</f>
        <v>873389.70000000007</v>
      </c>
      <c r="C21" s="6">
        <f>C6+C17</f>
        <v>434477.69999999995</v>
      </c>
      <c r="D21" s="6">
        <f>C21/B21*100</f>
        <v>49.746144246949548</v>
      </c>
      <c r="E21" s="18">
        <f>E6+E17</f>
        <v>962846.10000000009</v>
      </c>
      <c r="F21" s="18">
        <f>F6+F17</f>
        <v>474736</v>
      </c>
      <c r="G21" s="18">
        <f>F21/E21*100</f>
        <v>49.3054912929491</v>
      </c>
      <c r="H21" s="14">
        <f t="shared" si="3"/>
        <v>109.26590708798174</v>
      </c>
    </row>
    <row r="22" spans="1:8">
      <c r="A22" s="24" t="s">
        <v>12</v>
      </c>
      <c r="B22" s="24"/>
      <c r="C22" s="24"/>
      <c r="D22" s="24"/>
      <c r="E22" s="20"/>
      <c r="F22" s="20"/>
      <c r="G22" s="20"/>
      <c r="H22" s="14"/>
    </row>
    <row r="23" spans="1:8">
      <c r="A23" s="11" t="s">
        <v>13</v>
      </c>
      <c r="B23" s="12">
        <v>59436</v>
      </c>
      <c r="C23" s="13">
        <v>31302.9</v>
      </c>
      <c r="D23" s="12">
        <f t="shared" ref="D23:D32" si="6">C23/B23*100</f>
        <v>52.666565717746828</v>
      </c>
      <c r="E23" s="12">
        <v>69916.3</v>
      </c>
      <c r="F23" s="13">
        <v>34807.300000000003</v>
      </c>
      <c r="G23" s="19">
        <f t="shared" ref="G23" si="7">F23/E23*100</f>
        <v>49.784242015095195</v>
      </c>
      <c r="H23" s="15">
        <f t="shared" si="3"/>
        <v>111.19512888582209</v>
      </c>
    </row>
    <row r="24" spans="1:8" ht="30">
      <c r="A24" s="11" t="s">
        <v>14</v>
      </c>
      <c r="B24" s="12">
        <v>1783</v>
      </c>
      <c r="C24" s="12">
        <v>1168.0999999999999</v>
      </c>
      <c r="D24" s="12">
        <f>C24/B24*100</f>
        <v>65.513180033651139</v>
      </c>
      <c r="E24" s="12">
        <v>2054.6999999999998</v>
      </c>
      <c r="F24" s="12">
        <v>1395.2</v>
      </c>
      <c r="G24" s="19">
        <f>F24/E24*100</f>
        <v>67.902856864749111</v>
      </c>
      <c r="H24" s="15">
        <f t="shared" si="3"/>
        <v>119.44182861056419</v>
      </c>
    </row>
    <row r="25" spans="1:8">
      <c r="A25" s="7" t="s">
        <v>15</v>
      </c>
      <c r="B25" s="3">
        <v>38431</v>
      </c>
      <c r="C25" s="3">
        <v>5205</v>
      </c>
      <c r="D25" s="3">
        <f t="shared" si="6"/>
        <v>13.543753740469933</v>
      </c>
      <c r="E25" s="3">
        <v>39890.5</v>
      </c>
      <c r="F25" s="3">
        <v>4803.2</v>
      </c>
      <c r="G25" s="19">
        <f t="shared" ref="G25:G32" si="8">F25/E25*100</f>
        <v>12.04096213384139</v>
      </c>
      <c r="H25" s="15">
        <f>SUM(F25/C25)*100</f>
        <v>92.280499519692611</v>
      </c>
    </row>
    <row r="26" spans="1:8">
      <c r="A26" s="7" t="s">
        <v>16</v>
      </c>
      <c r="B26" s="3">
        <v>500</v>
      </c>
      <c r="C26" s="3">
        <v>30</v>
      </c>
      <c r="D26" s="3">
        <f t="shared" si="6"/>
        <v>6</v>
      </c>
      <c r="E26" s="3">
        <v>6819.7</v>
      </c>
      <c r="F26" s="3">
        <v>1635</v>
      </c>
      <c r="G26" s="19">
        <f t="shared" si="8"/>
        <v>23.974661642007714</v>
      </c>
      <c r="H26" s="15">
        <v>0</v>
      </c>
    </row>
    <row r="27" spans="1:8">
      <c r="A27" s="7" t="s">
        <v>17</v>
      </c>
      <c r="B27" s="3">
        <v>667162</v>
      </c>
      <c r="C27" s="3">
        <v>337495.8</v>
      </c>
      <c r="D27" s="3">
        <f t="shared" si="6"/>
        <v>50.586784019473527</v>
      </c>
      <c r="E27" s="3">
        <v>709933.6</v>
      </c>
      <c r="F27" s="3">
        <v>352989.3</v>
      </c>
      <c r="G27" s="19">
        <f t="shared" si="8"/>
        <v>49.721452823193609</v>
      </c>
      <c r="H27" s="15">
        <f t="shared" si="3"/>
        <v>104.59072379567391</v>
      </c>
    </row>
    <row r="28" spans="1:8">
      <c r="A28" s="7" t="s">
        <v>18</v>
      </c>
      <c r="B28" s="3">
        <v>47226.8</v>
      </c>
      <c r="C28" s="3">
        <v>25071.599999999999</v>
      </c>
      <c r="D28" s="3">
        <f t="shared" si="6"/>
        <v>53.087653620401966</v>
      </c>
      <c r="E28" s="3">
        <v>48343.9</v>
      </c>
      <c r="F28" s="3">
        <v>24282.3</v>
      </c>
      <c r="G28" s="19">
        <f t="shared" si="8"/>
        <v>50.228260442372253</v>
      </c>
      <c r="H28" s="15">
        <f t="shared" si="3"/>
        <v>96.8518163978366</v>
      </c>
    </row>
    <row r="29" spans="1:8">
      <c r="A29" s="7" t="s">
        <v>19</v>
      </c>
      <c r="B29" s="3">
        <v>27494.5</v>
      </c>
      <c r="C29" s="3">
        <v>13393.8</v>
      </c>
      <c r="D29" s="3">
        <f t="shared" si="6"/>
        <v>48.71447016676062</v>
      </c>
      <c r="E29" s="3">
        <v>27025.599999999999</v>
      </c>
      <c r="F29" s="3">
        <v>13223.4</v>
      </c>
      <c r="G29" s="19">
        <f t="shared" si="8"/>
        <v>48.929163459830683</v>
      </c>
      <c r="H29" s="15">
        <f t="shared" si="3"/>
        <v>98.727769565022626</v>
      </c>
    </row>
    <row r="30" spans="1:8">
      <c r="A30" s="7" t="s">
        <v>20</v>
      </c>
      <c r="B30" s="3">
        <v>17287</v>
      </c>
      <c r="C30" s="3">
        <v>8694.5</v>
      </c>
      <c r="D30" s="3">
        <f t="shared" si="6"/>
        <v>50.295019378723893</v>
      </c>
      <c r="E30" s="3">
        <v>27602.7</v>
      </c>
      <c r="F30" s="3">
        <v>10595.7</v>
      </c>
      <c r="G30" s="19">
        <f t="shared" si="8"/>
        <v>38.386462193915818</v>
      </c>
      <c r="H30" s="15">
        <f t="shared" si="3"/>
        <v>121.86669733739721</v>
      </c>
    </row>
    <row r="31" spans="1:8" ht="30">
      <c r="A31" s="7" t="s">
        <v>21</v>
      </c>
      <c r="B31" s="3">
        <v>3991.1</v>
      </c>
      <c r="C31" s="3">
        <v>2097.4</v>
      </c>
      <c r="D31" s="3">
        <f t="shared" si="6"/>
        <v>52.55192803988875</v>
      </c>
      <c r="E31" s="3">
        <v>2275</v>
      </c>
      <c r="F31" s="3">
        <v>1025.8</v>
      </c>
      <c r="G31" s="19">
        <f t="shared" si="8"/>
        <v>45.090109890109886</v>
      </c>
      <c r="H31" s="15">
        <f t="shared" si="3"/>
        <v>48.908172022504047</v>
      </c>
    </row>
    <row r="32" spans="1:8">
      <c r="A32" s="7" t="s">
        <v>22</v>
      </c>
      <c r="B32" s="3">
        <v>9572.2000000000007</v>
      </c>
      <c r="C32" s="3">
        <v>6181.5</v>
      </c>
      <c r="D32" s="3">
        <f t="shared" si="6"/>
        <v>64.577631056601405</v>
      </c>
      <c r="E32" s="3">
        <v>9994</v>
      </c>
      <c r="F32" s="3">
        <v>8454.9</v>
      </c>
      <c r="G32" s="19">
        <f t="shared" si="8"/>
        <v>84.599759855913547</v>
      </c>
      <c r="H32" s="15">
        <f t="shared" si="3"/>
        <v>136.77748119388497</v>
      </c>
    </row>
    <row r="33" spans="1:8">
      <c r="A33" s="5" t="s">
        <v>11</v>
      </c>
      <c r="B33" s="6">
        <f>SUM(B23:B32)</f>
        <v>872883.6</v>
      </c>
      <c r="C33" s="6">
        <f>SUM(C23:C32)</f>
        <v>430640.6</v>
      </c>
      <c r="D33" s="6">
        <f>C33/B33*100</f>
        <v>49.33539821346168</v>
      </c>
      <c r="E33" s="18">
        <f>SUM(E23:E32)</f>
        <v>943855.99999999988</v>
      </c>
      <c r="F33" s="18">
        <f>SUM(F23:F32)</f>
        <v>453212.10000000003</v>
      </c>
      <c r="G33" s="18">
        <f>F33/E33*100</f>
        <v>48.017080995406083</v>
      </c>
      <c r="H33" s="14">
        <f t="shared" si="3"/>
        <v>105.2413776127936</v>
      </c>
    </row>
    <row r="34" spans="1:8" ht="30">
      <c r="A34" s="7" t="s">
        <v>30</v>
      </c>
      <c r="B34" s="3">
        <f>B21-B33</f>
        <v>506.10000000009313</v>
      </c>
      <c r="C34" s="3">
        <f>C21-C33</f>
        <v>3837.0999999999767</v>
      </c>
      <c r="D34" s="3"/>
      <c r="E34" s="19">
        <f>E21-E33</f>
        <v>18990.10000000021</v>
      </c>
      <c r="F34" s="19">
        <f>F21-F33</f>
        <v>21523.899999999965</v>
      </c>
      <c r="G34" s="19"/>
      <c r="H34" s="16" t="s">
        <v>40</v>
      </c>
    </row>
    <row r="35" spans="1:8">
      <c r="A35" s="26" t="s">
        <v>23</v>
      </c>
      <c r="B35" s="27"/>
      <c r="C35" s="27"/>
      <c r="D35" s="28"/>
      <c r="E35" s="20"/>
      <c r="F35" s="20"/>
      <c r="G35" s="20"/>
      <c r="H35" s="15"/>
    </row>
    <row r="36" spans="1:8">
      <c r="A36" s="7" t="s">
        <v>24</v>
      </c>
      <c r="B36" s="3">
        <v>-11406.5</v>
      </c>
      <c r="C36" s="3">
        <v>-10928.5</v>
      </c>
      <c r="D36" s="3"/>
      <c r="E36" s="3">
        <v>-6300</v>
      </c>
      <c r="F36" s="3">
        <v>-2100</v>
      </c>
      <c r="G36" s="19"/>
      <c r="H36" s="17" t="s">
        <v>40</v>
      </c>
    </row>
    <row r="37" spans="1:8" ht="30">
      <c r="A37" s="7" t="s">
        <v>25</v>
      </c>
      <c r="B37" s="3">
        <v>5100</v>
      </c>
      <c r="C37" s="3">
        <v>10000</v>
      </c>
      <c r="D37" s="3"/>
      <c r="E37" s="3">
        <v>-15000</v>
      </c>
      <c r="F37" s="3">
        <v>-10000</v>
      </c>
      <c r="G37" s="19"/>
      <c r="H37" s="17" t="s">
        <v>40</v>
      </c>
    </row>
    <row r="38" spans="1:8" ht="30">
      <c r="A38" s="7" t="s">
        <v>31</v>
      </c>
      <c r="B38" s="3">
        <v>0</v>
      </c>
      <c r="C38" s="3">
        <v>-1030</v>
      </c>
      <c r="D38" s="3"/>
      <c r="E38" s="3">
        <v>2309.9</v>
      </c>
      <c r="F38" s="3">
        <v>-3640.5</v>
      </c>
      <c r="G38" s="19"/>
      <c r="H38" s="17" t="s">
        <v>40</v>
      </c>
    </row>
    <row r="39" spans="1:8" ht="30">
      <c r="A39" s="7" t="s">
        <v>26</v>
      </c>
      <c r="B39" s="3">
        <v>5800.4</v>
      </c>
      <c r="C39" s="3">
        <v>-1878.6</v>
      </c>
      <c r="D39" s="3"/>
      <c r="E39" s="3"/>
      <c r="F39" s="3">
        <v>-5783.4</v>
      </c>
      <c r="G39" s="19"/>
      <c r="H39" s="17" t="s">
        <v>40</v>
      </c>
    </row>
    <row r="40" spans="1:8">
      <c r="A40" s="5" t="s">
        <v>27</v>
      </c>
      <c r="B40" s="6">
        <f>SUM(B36:B39)</f>
        <v>-506.10000000000036</v>
      </c>
      <c r="C40" s="6">
        <f>SUM(C36:C39)</f>
        <v>-3837.1</v>
      </c>
      <c r="D40" s="6"/>
      <c r="E40" s="18">
        <f>SUM(E36:E39)</f>
        <v>-18990.099999999999</v>
      </c>
      <c r="F40" s="18">
        <f>SUM(F36:F39)</f>
        <v>-21523.9</v>
      </c>
      <c r="G40" s="18"/>
      <c r="H40" s="17" t="s">
        <v>40</v>
      </c>
    </row>
    <row r="41" spans="1:8">
      <c r="A41" s="9"/>
      <c r="B41" s="10"/>
      <c r="C41" s="10"/>
      <c r="D41" s="10"/>
      <c r="E41" s="10"/>
      <c r="F41" s="10"/>
      <c r="G41" s="10"/>
    </row>
    <row r="42" spans="1:8" ht="45">
      <c r="A42" s="8" t="s">
        <v>37</v>
      </c>
      <c r="C42" s="22"/>
      <c r="D42" s="22"/>
      <c r="F42" s="22" t="s">
        <v>38</v>
      </c>
      <c r="G42" s="22"/>
    </row>
  </sheetData>
  <mergeCells count="7">
    <mergeCell ref="F42:G42"/>
    <mergeCell ref="A2:H2"/>
    <mergeCell ref="A1:H1"/>
    <mergeCell ref="A22:D22"/>
    <mergeCell ref="A5:D5"/>
    <mergeCell ref="C42:D42"/>
    <mergeCell ref="A35:D35"/>
  </mergeCells>
  <pageMargins left="0.89" right="0.11811023622047245" top="0.15748031496062992" bottom="0.15748031496062992" header="0.31496062992125984" footer="0.31496062992125984"/>
  <pageSetup paperSize="9" scale="59" orientation="portrait" r:id="rId1"/>
  <rowBreaks count="1" manualBreakCount="1">
    <brk id="4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КФММР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2018-07-16T11:34:00Z</cp:lastPrinted>
  <dcterms:created xsi:type="dcterms:W3CDTF">2016-03-17T11:05:02Z</dcterms:created>
  <dcterms:modified xsi:type="dcterms:W3CDTF">2018-07-16T12:25:32Z</dcterms:modified>
</cp:coreProperties>
</file>