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подпись'!$A$1:$H$45</definedName>
  </definedNames>
  <calcPr fullCalcOnLoad="1"/>
</workbook>
</file>

<file path=xl/sharedStrings.xml><?xml version="1.0" encoding="utf-8"?>
<sst xmlns="http://schemas.openxmlformats.org/spreadsheetml/2006/main" count="67" uniqueCount="47">
  <si>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</si>
  <si>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</si>
  <si>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</si>
  <si>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</si>
  <si>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</si>
  <si>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</si>
  <si>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</si>
  <si>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</si>
  <si>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</si>
  <si>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</si>
  <si>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</si>
  <si>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</si>
  <si>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</si>
  <si>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</si>
  <si>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</si>
  <si>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</si>
  <si>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</si>
  <si>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</si>
  <si>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</si>
  <si>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</si>
  <si>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</si>
  <si>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</si>
  <si>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</si>
  <si>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</si>
  <si>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</si>
  <si>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</si>
  <si>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прочие неналоговые доходы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</si>
  <si>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</si>
  <si>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</si>
  <si>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>Национальная безопасность и правоохранительная деятельность</t>
  </si>
  <si>
    <t xml:space="preserve">платежи при пользовании природными ресурсами         </t>
  </si>
  <si>
    <t xml:space="preserve">возврат остатков субсидий и субвенций прошлых лет          </t>
  </si>
  <si>
    <t>доходы от оказания платных услуг (работ) и компенсации затрат государства</t>
  </si>
  <si>
    <t>(тыс. руб.)</t>
  </si>
  <si>
    <t>Сведения</t>
  </si>
  <si>
    <t>-</t>
  </si>
  <si>
    <t>налог на доходы с физических лиц</t>
  </si>
  <si>
    <t>акцизы на нефтепродукты</t>
  </si>
  <si>
    <t>Бюджетные назначения по состоянию на 01.04.2016 г.</t>
  </si>
  <si>
    <t>Исполнено на 01.04.2016 г.</t>
  </si>
  <si>
    <t>налоги на совокупный доход (ЕНВД, ЕСХН, патенты)</t>
  </si>
  <si>
    <t>Бюджетные назначения по состоянию на 01.04.2017 г.</t>
  </si>
  <si>
    <t>Исполнено на 01.04.2017 г.</t>
  </si>
  <si>
    <t>Темп роста, в % (2017 г./2016 г.)</t>
  </si>
  <si>
    <t>Н.А. Землянская</t>
  </si>
  <si>
    <t xml:space="preserve">Заместитель председателя
комитета финансов администрации 
Марксовского муниципального района
</t>
  </si>
  <si>
    <t xml:space="preserve"> об исполнении бюджета Марксовского муниципального района за I квартал 2017 года в сравнении с I кварталом 2016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</si>
</sst>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3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Alignment="1">
      <alignment/>
    </xf>
    <xf numFmtId="172" fontId="5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72" fontId="7" fillId="33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justify" wrapText="1"/>
    </xf>
    <xf numFmtId="172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vertical="justify" wrapText="1"/>
    </xf>
    <xf numFmtId="172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82" fontId="7" fillId="0" borderId="10" xfId="0" applyNumberFormat="1" applyFont="1" applyBorder="1" applyAlignment="1">
      <alignment/>
    </xf>
    <xf numFmtId="182" fontId="8" fillId="0" borderId="10" xfId="0" applyNumberFormat="1" applyFont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182" fontId="7" fillId="33" borderId="10" xfId="0" applyNumberFormat="1" applyFont="1" applyFill="1" applyBorder="1" applyAlignment="1">
      <alignment horizontal="center"/>
    </xf>
    <xf numFmtId="182" fontId="8" fillId="0" borderId="10" xfId="0" applyNumberFormat="1" applyFont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10" zoomScaleNormal="110" workbookViewId="0" topLeftCell="A1">
      <selection activeCell="A2" sqref="A2:H2"/>
    </sheetView>
  </sheetViews>
  <sheetFormatPr defaultColWidth="9.140625" defaultRowHeight="12"/>
  <cols>
    <col min="1" max="1" width="59.7109375" style="10" customWidth="1"/>
    <col min="2" max="2" width="16.28125" style="10" customWidth="1"/>
    <col min="3" max="3" width="15.8515625" style="10" customWidth="1"/>
    <col min="4" max="4" width="15.7109375" style="17" customWidth="1"/>
    <col min="5" max="5" width="16.28125" style="10" customWidth="1"/>
    <col min="6" max="6" width="15.8515625" style="10" customWidth="1"/>
    <col min="7" max="7" width="15.7109375" style="17" customWidth="1"/>
    <col min="8" max="8" width="20.00390625" style="27" customWidth="1"/>
    <col min="9" max="9" width="7.421875" style="0" customWidth="1"/>
    <col min="10" max="10" width="11.7109375" style="0" bestFit="1" customWidth="1"/>
  </cols>
  <sheetData>
    <row r="1" spans="1:8" s="1" customFormat="1" ht="15.75">
      <c r="A1" s="37" t="s">
        <v>34</v>
      </c>
      <c r="B1" s="37"/>
      <c r="C1" s="37"/>
      <c r="D1" s="37"/>
      <c r="E1" s="37"/>
      <c r="F1" s="37"/>
      <c r="G1" s="37"/>
      <c r="H1" s="37"/>
    </row>
    <row r="2" spans="1:8" s="1" customFormat="1" ht="15.75">
      <c r="A2" s="37" t="s">
        <v>46</v>
      </c>
      <c r="B2" s="37"/>
      <c r="C2" s="37"/>
      <c r="D2" s="37"/>
      <c r="E2" s="37"/>
      <c r="F2" s="37"/>
      <c r="G2" s="37"/>
      <c r="H2" s="37"/>
    </row>
    <row r="3" spans="1:8" s="1" customFormat="1" ht="13.5" customHeight="1">
      <c r="A3" s="10"/>
      <c r="B3" s="10"/>
      <c r="C3" s="10"/>
      <c r="E3" s="10"/>
      <c r="F3" s="10"/>
      <c r="H3" s="11" t="s">
        <v>33</v>
      </c>
    </row>
    <row r="4" spans="1:8" s="2" customFormat="1" ht="72" customHeight="1">
      <c r="A4" s="18" t="s">
        <v>7</v>
      </c>
      <c r="B4" s="18" t="s">
        <v>38</v>
      </c>
      <c r="C4" s="18" t="s">
        <v>39</v>
      </c>
      <c r="D4" s="18" t="s">
        <v>4</v>
      </c>
      <c r="E4" s="18" t="s">
        <v>41</v>
      </c>
      <c r="F4" s="18" t="s">
        <v>42</v>
      </c>
      <c r="G4" s="18" t="s">
        <v>4</v>
      </c>
      <c r="H4" s="18" t="s">
        <v>43</v>
      </c>
    </row>
    <row r="5" spans="1:8" s="2" customFormat="1" ht="12.75">
      <c r="A5" s="18">
        <v>1</v>
      </c>
      <c r="B5" s="18">
        <v>5</v>
      </c>
      <c r="C5" s="18">
        <v>6</v>
      </c>
      <c r="D5" s="18">
        <v>7</v>
      </c>
      <c r="E5" s="18">
        <v>5</v>
      </c>
      <c r="F5" s="18">
        <v>6</v>
      </c>
      <c r="G5" s="18">
        <v>7</v>
      </c>
      <c r="H5" s="25">
        <v>8</v>
      </c>
    </row>
    <row r="6" spans="1:8" s="2" customFormat="1" ht="12.75">
      <c r="A6" s="35" t="s">
        <v>5</v>
      </c>
      <c r="B6" s="35"/>
      <c r="C6" s="35"/>
      <c r="D6" s="35"/>
      <c r="E6" s="36"/>
      <c r="F6" s="36"/>
      <c r="G6" s="36"/>
      <c r="H6" s="25"/>
    </row>
    <row r="7" spans="1:9" s="5" customFormat="1" ht="12.75">
      <c r="A7" s="19" t="s">
        <v>18</v>
      </c>
      <c r="B7" s="12">
        <f>SUM(B8:B16)</f>
        <v>158414.69999999998</v>
      </c>
      <c r="C7" s="12">
        <f>SUM(C8:C17)</f>
        <v>34434.700000000004</v>
      </c>
      <c r="D7" s="20">
        <f>C7/B7*100</f>
        <v>21.737061017695964</v>
      </c>
      <c r="E7" s="12">
        <f>SUM(E8:E16)</f>
        <v>163570.80000000002</v>
      </c>
      <c r="F7" s="12">
        <f>SUM(F8:F17)</f>
        <v>34135.2</v>
      </c>
      <c r="G7" s="20">
        <f>F7/E7*100</f>
        <v>20.868761417074438</v>
      </c>
      <c r="H7" s="20">
        <f>SUM(F7/C7)*100</f>
        <v>99.13023781243918</v>
      </c>
      <c r="I7" s="4"/>
    </row>
    <row r="8" spans="1:10" s="5" customFormat="1" ht="12.75">
      <c r="A8" s="21" t="s">
        <v>36</v>
      </c>
      <c r="B8" s="13">
        <v>75452.7</v>
      </c>
      <c r="C8" s="13">
        <v>14653.3</v>
      </c>
      <c r="D8" s="22">
        <f aca="true" t="shared" si="0" ref="D8:D16">C8/B8*100</f>
        <v>19.420511128163735</v>
      </c>
      <c r="E8" s="13">
        <v>80237.6</v>
      </c>
      <c r="F8" s="13">
        <v>16514.5</v>
      </c>
      <c r="G8" s="22">
        <f aca="true" t="shared" si="1" ref="G8:G22">F8/E8*100</f>
        <v>20.581996470482665</v>
      </c>
      <c r="H8" s="22">
        <f aca="true" t="shared" si="2" ref="H8:H34">SUM(F8/C8)*100</f>
        <v>112.70157575426695</v>
      </c>
      <c r="I8" s="6"/>
      <c r="J8" s="6"/>
    </row>
    <row r="9" spans="1:8" s="5" customFormat="1" ht="12.75">
      <c r="A9" s="23" t="s">
        <v>37</v>
      </c>
      <c r="B9" s="13">
        <v>12939</v>
      </c>
      <c r="C9" s="13">
        <v>3818.6</v>
      </c>
      <c r="D9" s="22">
        <f t="shared" si="0"/>
        <v>29.51232707318958</v>
      </c>
      <c r="E9" s="13">
        <v>18500</v>
      </c>
      <c r="F9" s="13">
        <v>5381.3</v>
      </c>
      <c r="G9" s="22">
        <f t="shared" si="1"/>
        <v>29.088108108108106</v>
      </c>
      <c r="H9" s="22">
        <f t="shared" si="2"/>
        <v>140.92337505892212</v>
      </c>
    </row>
    <row r="10" spans="1:8" s="5" customFormat="1" ht="12.75">
      <c r="A10" s="23" t="s">
        <v>40</v>
      </c>
      <c r="B10" s="13">
        <v>20543</v>
      </c>
      <c r="C10" s="13">
        <v>5800.7</v>
      </c>
      <c r="D10" s="22">
        <f t="shared" si="0"/>
        <v>28.236869006474226</v>
      </c>
      <c r="E10" s="13">
        <v>21353.2</v>
      </c>
      <c r="F10" s="13">
        <v>4036</v>
      </c>
      <c r="G10" s="22">
        <f t="shared" si="1"/>
        <v>18.901148305640373</v>
      </c>
      <c r="H10" s="22">
        <f t="shared" si="2"/>
        <v>69.5778095747065</v>
      </c>
    </row>
    <row r="11" spans="1:8" s="3" customFormat="1" ht="12.75">
      <c r="A11" s="23" t="s">
        <v>9</v>
      </c>
      <c r="B11" s="13">
        <v>5619.4</v>
      </c>
      <c r="C11" s="13">
        <v>1217.8</v>
      </c>
      <c r="D11" s="22">
        <f t="shared" si="0"/>
        <v>21.67135281346763</v>
      </c>
      <c r="E11" s="13">
        <v>5560</v>
      </c>
      <c r="F11" s="13">
        <v>1073.4</v>
      </c>
      <c r="G11" s="22">
        <f t="shared" si="1"/>
        <v>19.305755395683455</v>
      </c>
      <c r="H11" s="22">
        <f t="shared" si="2"/>
        <v>88.14255214320907</v>
      </c>
    </row>
    <row r="12" spans="1:8" s="5" customFormat="1" ht="25.5">
      <c r="A12" s="23" t="s">
        <v>10</v>
      </c>
      <c r="B12" s="13">
        <v>15400.2</v>
      </c>
      <c r="C12" s="13">
        <v>2586.4</v>
      </c>
      <c r="D12" s="22">
        <f t="shared" si="0"/>
        <v>16.794587083284632</v>
      </c>
      <c r="E12" s="13">
        <v>17590</v>
      </c>
      <c r="F12" s="13">
        <v>3035.5</v>
      </c>
      <c r="G12" s="22">
        <f t="shared" si="1"/>
        <v>17.256964184195567</v>
      </c>
      <c r="H12" s="22">
        <f t="shared" si="2"/>
        <v>117.36390349520569</v>
      </c>
    </row>
    <row r="13" spans="1:8" s="5" customFormat="1" ht="12.75">
      <c r="A13" s="23" t="s">
        <v>30</v>
      </c>
      <c r="B13" s="13">
        <v>800</v>
      </c>
      <c r="C13" s="13">
        <v>209.9</v>
      </c>
      <c r="D13" s="22">
        <f t="shared" si="0"/>
        <v>26.237500000000004</v>
      </c>
      <c r="E13" s="13">
        <v>458.2</v>
      </c>
      <c r="F13" s="13">
        <v>257.1</v>
      </c>
      <c r="G13" s="22">
        <f t="shared" si="1"/>
        <v>56.11086861632476</v>
      </c>
      <c r="H13" s="22">
        <f t="shared" si="2"/>
        <v>122.48689852310626</v>
      </c>
    </row>
    <row r="14" spans="1:8" s="3" customFormat="1" ht="25.5">
      <c r="A14" s="23" t="s">
        <v>32</v>
      </c>
      <c r="B14" s="13">
        <v>20</v>
      </c>
      <c r="C14" s="13">
        <v>20</v>
      </c>
      <c r="D14" s="22">
        <f t="shared" si="0"/>
        <v>100</v>
      </c>
      <c r="E14" s="13">
        <v>35.7</v>
      </c>
      <c r="F14" s="13">
        <v>35.7</v>
      </c>
      <c r="G14" s="22">
        <f t="shared" si="1"/>
        <v>100</v>
      </c>
      <c r="H14" s="22">
        <f t="shared" si="2"/>
        <v>178.5</v>
      </c>
    </row>
    <row r="15" spans="1:8" s="5" customFormat="1" ht="25.5">
      <c r="A15" s="23" t="s">
        <v>11</v>
      </c>
      <c r="B15" s="13">
        <v>23500</v>
      </c>
      <c r="C15" s="13">
        <v>5089.2</v>
      </c>
      <c r="D15" s="22">
        <f t="shared" si="0"/>
        <v>21.656170212765957</v>
      </c>
      <c r="E15" s="13">
        <v>15693.5</v>
      </c>
      <c r="F15" s="13">
        <v>3200.2</v>
      </c>
      <c r="G15" s="22">
        <f t="shared" si="1"/>
        <v>20.39188198935865</v>
      </c>
      <c r="H15" s="22">
        <f t="shared" si="2"/>
        <v>62.88218187534387</v>
      </c>
    </row>
    <row r="16" spans="1:8" s="5" customFormat="1" ht="12.75">
      <c r="A16" s="23" t="s">
        <v>12</v>
      </c>
      <c r="B16" s="13">
        <v>4140.4</v>
      </c>
      <c r="C16" s="13">
        <v>1024.8</v>
      </c>
      <c r="D16" s="22">
        <f t="shared" si="0"/>
        <v>24.751231765046857</v>
      </c>
      <c r="E16" s="13">
        <v>4142.6</v>
      </c>
      <c r="F16" s="13">
        <v>600.8</v>
      </c>
      <c r="G16" s="22">
        <f t="shared" si="1"/>
        <v>14.502969149809298</v>
      </c>
      <c r="H16" s="22">
        <f t="shared" si="2"/>
        <v>58.62607338017174</v>
      </c>
    </row>
    <row r="17" spans="1:8" s="5" customFormat="1" ht="12.75">
      <c r="A17" s="23" t="s">
        <v>26</v>
      </c>
      <c r="B17" s="13"/>
      <c r="C17" s="13">
        <v>14</v>
      </c>
      <c r="D17" s="22"/>
      <c r="E17" s="13"/>
      <c r="F17" s="13">
        <v>0.7</v>
      </c>
      <c r="G17" s="22"/>
      <c r="H17" s="22">
        <f t="shared" si="2"/>
        <v>5</v>
      </c>
    </row>
    <row r="18" spans="1:9" s="5" customFormat="1" ht="12.75">
      <c r="A18" s="24" t="s">
        <v>19</v>
      </c>
      <c r="B18" s="12">
        <f>SUM(B19:B21)</f>
        <v>668329.5</v>
      </c>
      <c r="C18" s="12">
        <f>SUM(C19:C21)</f>
        <v>127695</v>
      </c>
      <c r="D18" s="20">
        <f>C18/B18*100</f>
        <v>19.106593379463273</v>
      </c>
      <c r="E18" s="12">
        <f>SUM(E19:E21)</f>
        <v>696624</v>
      </c>
      <c r="F18" s="12">
        <f>SUM(F19:F21)</f>
        <v>132311.5</v>
      </c>
      <c r="G18" s="20">
        <f t="shared" si="1"/>
        <v>18.9932445623464</v>
      </c>
      <c r="H18" s="20">
        <f t="shared" si="2"/>
        <v>103.61525510004309</v>
      </c>
      <c r="I18" s="4"/>
    </row>
    <row r="19" spans="1:8" s="5" customFormat="1" ht="25.5">
      <c r="A19" s="23" t="s">
        <v>28</v>
      </c>
      <c r="B19" s="13">
        <v>670450.4</v>
      </c>
      <c r="C19" s="13">
        <v>129815.9</v>
      </c>
      <c r="D19" s="22">
        <f>C19/B19*100</f>
        <v>19.362491244691626</v>
      </c>
      <c r="E19" s="13">
        <v>697569</v>
      </c>
      <c r="F19" s="13">
        <v>132988.9</v>
      </c>
      <c r="G19" s="22">
        <f t="shared" si="1"/>
        <v>19.064622997868312</v>
      </c>
      <c r="H19" s="22">
        <f t="shared" si="2"/>
        <v>102.44423063738725</v>
      </c>
    </row>
    <row r="20" spans="1:8" s="5" customFormat="1" ht="12.75">
      <c r="A20" s="23" t="s">
        <v>25</v>
      </c>
      <c r="B20" s="13">
        <v>1.6</v>
      </c>
      <c r="C20" s="13">
        <v>1.6</v>
      </c>
      <c r="D20" s="22">
        <f>C20/B20*100</f>
        <v>100</v>
      </c>
      <c r="E20" s="13"/>
      <c r="F20" s="13"/>
      <c r="G20" s="22"/>
      <c r="H20" s="22">
        <f t="shared" si="2"/>
        <v>0</v>
      </c>
    </row>
    <row r="21" spans="1:8" s="5" customFormat="1" ht="12.75">
      <c r="A21" s="23" t="s">
        <v>31</v>
      </c>
      <c r="B21" s="13">
        <v>-2122.5</v>
      </c>
      <c r="C21" s="13">
        <v>-2122.5</v>
      </c>
      <c r="D21" s="22">
        <f>C21/B21*100</f>
        <v>100</v>
      </c>
      <c r="E21" s="13">
        <v>-945</v>
      </c>
      <c r="F21" s="13">
        <v>-677.4</v>
      </c>
      <c r="G21" s="22">
        <f t="shared" si="1"/>
        <v>71.68253968253968</v>
      </c>
      <c r="H21" s="22">
        <f t="shared" si="2"/>
        <v>31.91519434628975</v>
      </c>
    </row>
    <row r="22" spans="1:10" s="5" customFormat="1" ht="12.75">
      <c r="A22" s="24" t="s">
        <v>20</v>
      </c>
      <c r="B22" s="12">
        <f>B7+B18</f>
        <v>826744.2</v>
      </c>
      <c r="C22" s="12">
        <f>C7+C18</f>
        <v>162129.7</v>
      </c>
      <c r="D22" s="20">
        <f>C22/B22*100</f>
        <v>19.61062442288679</v>
      </c>
      <c r="E22" s="12">
        <f>E7+E18</f>
        <v>860194.8</v>
      </c>
      <c r="F22" s="12">
        <f>F7+F18</f>
        <v>166446.7</v>
      </c>
      <c r="G22" s="20">
        <f t="shared" si="1"/>
        <v>19.3498844680298</v>
      </c>
      <c r="H22" s="20">
        <f t="shared" si="2"/>
        <v>102.66268302476351</v>
      </c>
      <c r="I22" s="7"/>
      <c r="J22" s="8"/>
    </row>
    <row r="23" spans="1:10" s="5" customFormat="1" ht="12.75">
      <c r="A23" s="35" t="s">
        <v>1</v>
      </c>
      <c r="B23" s="35"/>
      <c r="C23" s="35"/>
      <c r="D23" s="35"/>
      <c r="E23" s="35"/>
      <c r="F23" s="35"/>
      <c r="G23" s="35"/>
      <c r="H23" s="28"/>
      <c r="I23" s="8"/>
      <c r="J23" s="8"/>
    </row>
    <row r="24" spans="1:10" s="5" customFormat="1" ht="12.75">
      <c r="A24" s="23" t="s">
        <v>0</v>
      </c>
      <c r="B24" s="13">
        <v>59440.6</v>
      </c>
      <c r="C24" s="13">
        <v>14348.4</v>
      </c>
      <c r="D24" s="22">
        <f aca="true" t="shared" si="3" ref="D24:D34">C24/B24*100</f>
        <v>24.139056469820293</v>
      </c>
      <c r="E24" s="13">
        <v>58389</v>
      </c>
      <c r="F24" s="13">
        <v>13928.1</v>
      </c>
      <c r="G24" s="22">
        <f aca="true" t="shared" si="4" ref="G24:G34">F24/E24*100</f>
        <v>23.85397934542465</v>
      </c>
      <c r="H24" s="22">
        <f t="shared" si="2"/>
        <v>97.07075353349502</v>
      </c>
      <c r="I24" s="8"/>
      <c r="J24" s="8"/>
    </row>
    <row r="25" spans="1:10" s="5" customFormat="1" ht="25.5">
      <c r="A25" s="23" t="s">
        <v>29</v>
      </c>
      <c r="B25" s="13">
        <v>1579.9</v>
      </c>
      <c r="C25" s="13">
        <v>570.7</v>
      </c>
      <c r="D25" s="22">
        <f t="shared" si="3"/>
        <v>36.122539401227925</v>
      </c>
      <c r="E25" s="13">
        <v>1783</v>
      </c>
      <c r="F25" s="13">
        <v>533</v>
      </c>
      <c r="G25" s="22">
        <f t="shared" si="4"/>
        <v>29.893438025799213</v>
      </c>
      <c r="H25" s="22">
        <f t="shared" si="2"/>
        <v>93.39407744874715</v>
      </c>
      <c r="I25" s="8"/>
      <c r="J25" s="8"/>
    </row>
    <row r="26" spans="1:10" s="5" customFormat="1" ht="12.75">
      <c r="A26" s="23" t="s">
        <v>6</v>
      </c>
      <c r="B26" s="13">
        <v>38519.9</v>
      </c>
      <c r="C26" s="13">
        <v>60</v>
      </c>
      <c r="D26" s="22">
        <f t="shared" si="3"/>
        <v>0.15576364424622077</v>
      </c>
      <c r="E26" s="13">
        <v>37944.2</v>
      </c>
      <c r="F26" s="13">
        <v>47</v>
      </c>
      <c r="G26" s="22">
        <f t="shared" si="4"/>
        <v>0.12386609811249152</v>
      </c>
      <c r="H26" s="22">
        <f t="shared" si="2"/>
        <v>78.33333333333333</v>
      </c>
      <c r="I26" s="8"/>
      <c r="J26" s="8"/>
    </row>
    <row r="27" spans="1:10" s="5" customFormat="1" ht="12.75">
      <c r="A27" s="23" t="s">
        <v>8</v>
      </c>
      <c r="B27" s="13">
        <v>1486.9</v>
      </c>
      <c r="C27" s="13">
        <v>420</v>
      </c>
      <c r="D27" s="22">
        <f t="shared" si="3"/>
        <v>28.246687739592442</v>
      </c>
      <c r="E27" s="13">
        <v>500</v>
      </c>
      <c r="F27" s="13"/>
      <c r="G27" s="22">
        <f t="shared" si="4"/>
        <v>0</v>
      </c>
      <c r="H27" s="22">
        <f t="shared" si="2"/>
        <v>0</v>
      </c>
      <c r="I27" s="8"/>
      <c r="J27" s="8"/>
    </row>
    <row r="28" spans="1:10" s="5" customFormat="1" ht="12.75">
      <c r="A28" s="23" t="s">
        <v>13</v>
      </c>
      <c r="B28" s="13">
        <v>648119.6</v>
      </c>
      <c r="C28" s="13">
        <v>125650.4</v>
      </c>
      <c r="D28" s="22">
        <f t="shared" si="3"/>
        <v>19.386915624832206</v>
      </c>
      <c r="E28" s="13">
        <v>649546.2</v>
      </c>
      <c r="F28" s="13">
        <v>129958.4</v>
      </c>
      <c r="G28" s="22">
        <f t="shared" si="4"/>
        <v>20.007568360803283</v>
      </c>
      <c r="H28" s="22">
        <f t="shared" si="2"/>
        <v>103.4285605139339</v>
      </c>
      <c r="I28" s="8"/>
      <c r="J28" s="8"/>
    </row>
    <row r="29" spans="1:10" s="5" customFormat="1" ht="12.75">
      <c r="A29" s="23" t="s">
        <v>21</v>
      </c>
      <c r="B29" s="13">
        <v>23600.1</v>
      </c>
      <c r="C29" s="13">
        <v>6333.5</v>
      </c>
      <c r="D29" s="22">
        <f t="shared" si="3"/>
        <v>26.836750691734355</v>
      </c>
      <c r="E29" s="13">
        <v>46476.5</v>
      </c>
      <c r="F29" s="13">
        <v>7691.1</v>
      </c>
      <c r="G29" s="22">
        <f t="shared" si="4"/>
        <v>16.54836315127</v>
      </c>
      <c r="H29" s="22">
        <f t="shared" si="2"/>
        <v>121.43522538880556</v>
      </c>
      <c r="I29" s="8"/>
      <c r="J29" s="8"/>
    </row>
    <row r="30" spans="1:10" s="5" customFormat="1" ht="12.75">
      <c r="A30" s="23" t="s">
        <v>14</v>
      </c>
      <c r="B30" s="13">
        <v>28806.9</v>
      </c>
      <c r="C30" s="13">
        <v>8586.2</v>
      </c>
      <c r="D30" s="22">
        <f t="shared" si="3"/>
        <v>29.80605341081477</v>
      </c>
      <c r="E30" s="13">
        <v>25255.9</v>
      </c>
      <c r="F30" s="13">
        <v>7358.7</v>
      </c>
      <c r="G30" s="22">
        <f t="shared" si="4"/>
        <v>29.136558190363438</v>
      </c>
      <c r="H30" s="22">
        <f t="shared" si="2"/>
        <v>85.70380377815565</v>
      </c>
      <c r="I30" s="8"/>
      <c r="J30" s="8"/>
    </row>
    <row r="31" spans="1:10" s="5" customFormat="1" ht="12.75">
      <c r="A31" s="23" t="s">
        <v>22</v>
      </c>
      <c r="B31" s="13">
        <v>14737.1</v>
      </c>
      <c r="C31" s="13">
        <v>3134.7</v>
      </c>
      <c r="D31" s="22">
        <f t="shared" si="3"/>
        <v>21.270806332317754</v>
      </c>
      <c r="E31" s="13">
        <v>17244.9</v>
      </c>
      <c r="F31" s="13">
        <v>5093.2</v>
      </c>
      <c r="G31" s="22">
        <f t="shared" si="4"/>
        <v>29.534529049168157</v>
      </c>
      <c r="H31" s="22">
        <f t="shared" si="2"/>
        <v>162.47806807668996</v>
      </c>
      <c r="I31" s="8"/>
      <c r="J31" s="8"/>
    </row>
    <row r="32" spans="1:10" s="5" customFormat="1" ht="12.75">
      <c r="A32" s="23" t="s">
        <v>23</v>
      </c>
      <c r="B32" s="13">
        <v>4728.7</v>
      </c>
      <c r="C32" s="13">
        <v>1140.5</v>
      </c>
      <c r="D32" s="22">
        <f t="shared" si="3"/>
        <v>24.11867955251972</v>
      </c>
      <c r="E32" s="13">
        <v>3991.1</v>
      </c>
      <c r="F32" s="13">
        <v>1128.5</v>
      </c>
      <c r="G32" s="22">
        <f t="shared" si="4"/>
        <v>28.27541279346546</v>
      </c>
      <c r="H32" s="22">
        <f t="shared" si="2"/>
        <v>98.94782989916703</v>
      </c>
      <c r="I32" s="8"/>
      <c r="J32" s="8"/>
    </row>
    <row r="33" spans="1:10" s="5" customFormat="1" ht="12.75">
      <c r="A33" s="23" t="s">
        <v>27</v>
      </c>
      <c r="B33" s="13">
        <v>11472.6</v>
      </c>
      <c r="C33" s="13">
        <v>2608.5</v>
      </c>
      <c r="D33" s="22">
        <f t="shared" si="3"/>
        <v>22.73678154908216</v>
      </c>
      <c r="E33" s="13">
        <v>9572.2</v>
      </c>
      <c r="F33" s="13">
        <v>2799.2</v>
      </c>
      <c r="G33" s="22">
        <f t="shared" si="4"/>
        <v>29.243016234512435</v>
      </c>
      <c r="H33" s="22">
        <f t="shared" si="2"/>
        <v>107.31071497028944</v>
      </c>
      <c r="I33" s="8"/>
      <c r="J33" s="8"/>
    </row>
    <row r="34" spans="1:10" s="5" customFormat="1" ht="12.75">
      <c r="A34" s="24" t="s">
        <v>20</v>
      </c>
      <c r="B34" s="12">
        <f>SUM(B24:B33)</f>
        <v>832492.2999999998</v>
      </c>
      <c r="C34" s="12">
        <f>SUM(C24:C33)</f>
        <v>162852.90000000002</v>
      </c>
      <c r="D34" s="20">
        <f t="shared" si="3"/>
        <v>19.562090844563976</v>
      </c>
      <c r="E34" s="12">
        <f>SUM(E24:E33)</f>
        <v>850702.9999999999</v>
      </c>
      <c r="F34" s="12">
        <f>SUM(F24:F33)</f>
        <v>168537.20000000004</v>
      </c>
      <c r="G34" s="20">
        <f t="shared" si="4"/>
        <v>19.811520589441916</v>
      </c>
      <c r="H34" s="20">
        <f t="shared" si="2"/>
        <v>103.49045058454594</v>
      </c>
      <c r="I34" s="7"/>
      <c r="J34" s="8"/>
    </row>
    <row r="35" spans="1:10" s="5" customFormat="1" ht="25.5">
      <c r="A35" s="24" t="s">
        <v>15</v>
      </c>
      <c r="B35" s="12">
        <f>B22-B34</f>
        <v>-5748.09999999986</v>
      </c>
      <c r="C35" s="12">
        <f>C22-C34</f>
        <v>-723.2000000000116</v>
      </c>
      <c r="D35" s="30" t="s">
        <v>35</v>
      </c>
      <c r="E35" s="12">
        <f>E22-E34</f>
        <v>9491.800000000163</v>
      </c>
      <c r="F35" s="12">
        <f>F22-F34</f>
        <v>-2090.500000000029</v>
      </c>
      <c r="G35" s="30" t="s">
        <v>35</v>
      </c>
      <c r="H35" s="31" t="s">
        <v>35</v>
      </c>
      <c r="I35" s="9"/>
      <c r="J35" s="6"/>
    </row>
    <row r="36" spans="1:8" s="5" customFormat="1" ht="12.75">
      <c r="A36" s="35" t="s">
        <v>24</v>
      </c>
      <c r="B36" s="35"/>
      <c r="C36" s="35"/>
      <c r="D36" s="35"/>
      <c r="E36" s="35"/>
      <c r="F36" s="35"/>
      <c r="G36" s="35"/>
      <c r="H36" s="29"/>
    </row>
    <row r="37" spans="1:8" s="5" customFormat="1" ht="25.5">
      <c r="A37" s="23" t="s">
        <v>16</v>
      </c>
      <c r="B37" s="13">
        <v>28000</v>
      </c>
      <c r="C37" s="13">
        <v>0</v>
      </c>
      <c r="D37" s="30" t="s">
        <v>35</v>
      </c>
      <c r="E37" s="13">
        <v>-10000</v>
      </c>
      <c r="F37" s="13">
        <v>-380</v>
      </c>
      <c r="G37" s="30" t="s">
        <v>35</v>
      </c>
      <c r="H37" s="32" t="s">
        <v>35</v>
      </c>
    </row>
    <row r="38" spans="1:8" s="5" customFormat="1" ht="25.5">
      <c r="A38" s="23" t="s">
        <v>17</v>
      </c>
      <c r="B38" s="13">
        <v>-28000</v>
      </c>
      <c r="C38" s="13">
        <v>0</v>
      </c>
      <c r="D38" s="30" t="s">
        <v>35</v>
      </c>
      <c r="E38" s="13">
        <v>-4900</v>
      </c>
      <c r="F38" s="13">
        <v>0</v>
      </c>
      <c r="G38" s="30" t="s">
        <v>35</v>
      </c>
      <c r="H38" s="32" t="s">
        <v>35</v>
      </c>
    </row>
    <row r="39" spans="1:8" s="5" customFormat="1" ht="25.5">
      <c r="A39" s="23" t="s">
        <v>2</v>
      </c>
      <c r="B39" s="13">
        <v>0</v>
      </c>
      <c r="C39" s="13">
        <v>-300</v>
      </c>
      <c r="D39" s="30" t="s">
        <v>35</v>
      </c>
      <c r="E39" s="13">
        <v>0</v>
      </c>
      <c r="F39" s="13">
        <v>0</v>
      </c>
      <c r="G39" s="30" t="s">
        <v>35</v>
      </c>
      <c r="H39" s="32" t="s">
        <v>35</v>
      </c>
    </row>
    <row r="40" spans="1:8" s="5" customFormat="1" ht="25.5">
      <c r="A40" s="23" t="s">
        <v>3</v>
      </c>
      <c r="B40" s="13">
        <v>5748.1</v>
      </c>
      <c r="C40" s="13">
        <v>1023.2</v>
      </c>
      <c r="D40" s="30" t="s">
        <v>35</v>
      </c>
      <c r="E40" s="13">
        <v>5408.2</v>
      </c>
      <c r="F40" s="13">
        <v>2470.5</v>
      </c>
      <c r="G40" s="30" t="s">
        <v>35</v>
      </c>
      <c r="H40" s="32" t="s">
        <v>35</v>
      </c>
    </row>
    <row r="41" spans="1:8" s="5" customFormat="1" ht="12.75">
      <c r="A41" s="24" t="s">
        <v>20</v>
      </c>
      <c r="B41" s="12">
        <f>SUM(B37:B40)</f>
        <v>5748.1</v>
      </c>
      <c r="C41" s="12">
        <f>SUM(C37:C40)</f>
        <v>723.2</v>
      </c>
      <c r="D41" s="33" t="s">
        <v>35</v>
      </c>
      <c r="E41" s="12">
        <f>SUM(E37:E40)</f>
        <v>-9491.8</v>
      </c>
      <c r="F41" s="12">
        <f>SUM(F37:F40)</f>
        <v>2090.5</v>
      </c>
      <c r="G41" s="33" t="s">
        <v>35</v>
      </c>
      <c r="H41" s="32" t="s">
        <v>35</v>
      </c>
    </row>
    <row r="42" spans="1:8" s="5" customFormat="1" ht="12.75">
      <c r="A42" s="14"/>
      <c r="B42" s="14"/>
      <c r="C42" s="14"/>
      <c r="D42" s="15"/>
      <c r="E42" s="14"/>
      <c r="F42" s="14"/>
      <c r="G42" s="15"/>
      <c r="H42" s="26"/>
    </row>
    <row r="43" spans="1:8" s="5" customFormat="1" ht="12.75">
      <c r="A43" s="14"/>
      <c r="B43" s="14"/>
      <c r="C43" s="14"/>
      <c r="D43" s="15"/>
      <c r="E43" s="14"/>
      <c r="F43" s="14"/>
      <c r="G43" s="15"/>
      <c r="H43" s="26"/>
    </row>
    <row r="44" spans="1:8" s="5" customFormat="1" ht="12.75">
      <c r="A44" s="14"/>
      <c r="B44" s="14"/>
      <c r="C44" s="14"/>
      <c r="D44" s="15"/>
      <c r="E44" s="14"/>
      <c r="F44" s="14"/>
      <c r="G44" s="15"/>
      <c r="H44" s="26"/>
    </row>
    <row r="45" spans="1:8" s="5" customFormat="1" ht="51">
      <c r="A45" s="34" t="s">
        <v>45</v>
      </c>
      <c r="B45" s="14"/>
      <c r="C45" s="14"/>
      <c r="D45" s="16"/>
      <c r="E45" s="14"/>
      <c r="F45" s="14"/>
      <c r="G45" s="16" t="s">
        <v>44</v>
      </c>
      <c r="H45" s="26"/>
    </row>
  </sheetData>
  <sheetProtection/>
  <mergeCells count="5">
    <mergeCell ref="A6:G6"/>
    <mergeCell ref="A23:G23"/>
    <mergeCell ref="A36:G36"/>
    <mergeCell ref="A1:H1"/>
    <mergeCell ref="A2:H2"/>
  </mergeCells>
  <printOptions/>
  <pageMargins left="0.6692913385826772" right="0.1968503937007874" top="0.35433070866141736" bottom="0.3937007874015748" header="0.1968503937007874" footer="0.1181102362204724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KFMMR</cp:lastModifiedBy>
  <cp:lastPrinted>2017-04-19T17:21:52Z</cp:lastPrinted>
  <dcterms:created xsi:type="dcterms:W3CDTF">2009-04-17T07:03:32Z</dcterms:created>
  <dcterms:modified xsi:type="dcterms:W3CDTF">2017-04-19T17:38:06Z</dcterms:modified>
  <cp:category/>
  <cp:version/>
  <cp:contentType/>
  <cp:contentStatus/>
</cp:coreProperties>
</file>